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<sst xmlns="http://schemas.openxmlformats.org/spreadsheetml/2006/main" count="45" uniqueCount="37">
  <si>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položka</t>
  </si>
  <si>
    <t>celkem</t>
  </si>
  <si>
    <t>ZŠ</t>
  </si>
  <si>
    <t>MŠ</t>
  </si>
  <si>
    <t>ŠJ</t>
  </si>
  <si>
    <t>ŠD</t>
  </si>
  <si>
    <t>ŠK</t>
  </si>
  <si>
    <t>VHČ 1</t>
  </si>
  <si>
    <t>VHČ 2</t>
  </si>
  <si>
    <t>náklady-přímá dotace</t>
  </si>
  <si>
    <t>celkem náklady</t>
  </si>
  <si>
    <t>výnosy-přímá dotace</t>
  </si>
  <si>
    <t xml:space="preserve">          - provozní</t>
  </si>
  <si>
    <t>celkem výnosy</t>
  </si>
  <si>
    <t>vratka do stát.rozpočtu</t>
  </si>
  <si>
    <t>výsledek hospodaření</t>
  </si>
  <si>
    <t>z toho:hlavní činnost</t>
  </si>
  <si>
    <t xml:space="preserve">          vedlejší činnost</t>
  </si>
  <si>
    <t>zůstatek fondů:</t>
  </si>
  <si>
    <t>FRIM</t>
  </si>
  <si>
    <t>FKSP</t>
  </si>
  <si>
    <t>FOND REZERVNÍ</t>
  </si>
  <si>
    <t>FOND ODMĚN</t>
  </si>
  <si>
    <t xml:space="preserve">           - provozní</t>
  </si>
  <si>
    <t xml:space="preserve">     - doplňková činnost</t>
  </si>
  <si>
    <t xml:space="preserve">          - příspěvek město</t>
  </si>
  <si>
    <t xml:space="preserve">           - ÚZ 33052</t>
  </si>
  <si>
    <t>VHČ 3</t>
  </si>
  <si>
    <t xml:space="preserve">      doplňková činnost</t>
  </si>
  <si>
    <t>VÝSLEDEK HOSPODAŘENÍ ZŠ A MŠ ŠVIHOV ZA ROK 2015</t>
  </si>
  <si>
    <t xml:space="preserve">           - ÚZ 33061</t>
  </si>
  <si>
    <t xml:space="preserve">           -Výzva č. 56</t>
  </si>
  <si>
    <t xml:space="preserve">            -ÚZ 33044</t>
  </si>
  <si>
    <t xml:space="preserve">            -Polyt.výchova</t>
  </si>
  <si>
    <t xml:space="preserve">            -Kantor Ideál</t>
  </si>
  <si>
    <t xml:space="preserve">            -Dech.orchestr</t>
  </si>
  <si>
    <t xml:space="preserve">           -čerpání fondů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</si>
</sst>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" fillId="0" borderId="21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15" xfId="0" applyFon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30" xfId="0" applyFont="1" applyBorder="1" applyAlignment="1">
      <alignment/>
    </xf>
    <xf numFmtId="3" fontId="1" fillId="0" borderId="3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33" borderId="33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3" fontId="1" fillId="33" borderId="34" xfId="0" applyNumberFormat="1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3" fontId="1" fillId="33" borderId="38" xfId="0" applyNumberFormat="1" applyFont="1" applyFill="1" applyBorder="1" applyAlignment="1">
      <alignment/>
    </xf>
    <xf numFmtId="0" fontId="0" fillId="0" borderId="27" xfId="0" applyBorder="1" applyAlignment="1">
      <alignment/>
    </xf>
    <xf numFmtId="0" fontId="0" fillId="0" borderId="37" xfId="0" applyBorder="1" applyAlignment="1">
      <alignment/>
    </xf>
    <xf numFmtId="0" fontId="1" fillId="0" borderId="39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8" xfId="0" applyNumberFormat="1" applyBorder="1" applyAlignment="1">
      <alignment/>
    </xf>
    <xf numFmtId="0" fontId="1" fillId="33" borderId="33" xfId="0" applyFont="1" applyFill="1" applyBorder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zoomScalePageLayoutView="0" workbookViewId="0" topLeftCell="A1">
      <selection activeCell="F41" sqref="F41"/>
    </sheetView>
  </sheetViews>
  <sheetFormatPr defaultColWidth="9.140625" defaultRowHeight="12.75"/>
  <cols>
    <col min="1" max="1" width="20.28125" style="0" customWidth="1"/>
    <col min="2" max="2" width="14.8515625" style="0" customWidth="1"/>
    <col min="3" max="3" width="14.00390625" style="0" customWidth="1"/>
    <col min="4" max="4" width="12.57421875" style="0" customWidth="1"/>
    <col min="5" max="5" width="13.421875" style="0" customWidth="1"/>
    <col min="6" max="6" width="13.57421875" style="0" customWidth="1"/>
    <col min="7" max="7" width="12.421875" style="0" customWidth="1"/>
    <col min="8" max="8" width="11.00390625" style="0" customWidth="1"/>
    <col min="9" max="10" width="11.140625" style="0" customWidth="1"/>
    <col min="12" max="12" width="10.140625" style="0" bestFit="1" customWidth="1"/>
  </cols>
  <sheetData>
    <row r="1" ht="12.75">
      <c r="A1" t="s">
        <v>29</v>
      </c>
    </row>
    <row r="3" ht="13.5" thickBot="1"/>
    <row r="4" spans="1:10" ht="12.75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39" t="s">
        <v>8</v>
      </c>
      <c r="J4" s="45" t="s">
        <v>27</v>
      </c>
    </row>
    <row r="5" spans="1:10" ht="12.75">
      <c r="A5" s="8" t="s">
        <v>9</v>
      </c>
      <c r="B5" s="21">
        <f>C5+D5+E5+F5+G5</f>
        <v>18477000</v>
      </c>
      <c r="C5" s="21">
        <v>12742750</v>
      </c>
      <c r="D5" s="21">
        <v>3435459</v>
      </c>
      <c r="E5" s="21">
        <v>1120320</v>
      </c>
      <c r="F5" s="21">
        <v>678782</v>
      </c>
      <c r="G5" s="21">
        <v>499689</v>
      </c>
      <c r="H5" s="1"/>
      <c r="I5" s="40"/>
      <c r="J5" s="14"/>
    </row>
    <row r="6" spans="1:10" ht="12.75">
      <c r="A6" s="8" t="s">
        <v>26</v>
      </c>
      <c r="B6" s="21">
        <f aca="true" t="shared" si="0" ref="B6:B14">C6+D6+E6+F6+G6</f>
        <v>471366</v>
      </c>
      <c r="C6" s="21">
        <v>361152</v>
      </c>
      <c r="D6" s="21">
        <v>52467</v>
      </c>
      <c r="E6" s="21">
        <v>37540</v>
      </c>
      <c r="F6" s="21">
        <v>13925</v>
      </c>
      <c r="G6" s="21">
        <v>6282</v>
      </c>
      <c r="H6" s="1"/>
      <c r="I6" s="40"/>
      <c r="J6" s="9"/>
    </row>
    <row r="7" spans="1:10" ht="12.75">
      <c r="A7" s="8" t="s">
        <v>30</v>
      </c>
      <c r="B7" s="21">
        <f t="shared" si="0"/>
        <v>92769</v>
      </c>
      <c r="C7" s="21">
        <v>63876</v>
      </c>
      <c r="D7" s="21">
        <v>11927</v>
      </c>
      <c r="E7" s="21">
        <v>5544</v>
      </c>
      <c r="F7" s="21">
        <v>10080</v>
      </c>
      <c r="G7" s="21">
        <v>1342</v>
      </c>
      <c r="H7" s="1"/>
      <c r="I7" s="40"/>
      <c r="J7" s="9"/>
    </row>
    <row r="8" spans="1:10" ht="12.75">
      <c r="A8" s="8" t="s">
        <v>32</v>
      </c>
      <c r="B8" s="21">
        <f>D8</f>
        <v>13050</v>
      </c>
      <c r="C8" s="21"/>
      <c r="D8" s="21">
        <v>13050</v>
      </c>
      <c r="E8" s="21"/>
      <c r="F8" s="21"/>
      <c r="G8" s="21"/>
      <c r="H8" s="1"/>
      <c r="I8" s="40"/>
      <c r="J8" s="9"/>
    </row>
    <row r="9" spans="1:10" ht="12.75">
      <c r="A9" s="8" t="s">
        <v>33</v>
      </c>
      <c r="B9" s="21">
        <f>C9+D9</f>
        <v>22791</v>
      </c>
      <c r="C9" s="21">
        <v>14931</v>
      </c>
      <c r="D9" s="21">
        <v>7860</v>
      </c>
      <c r="E9" s="21"/>
      <c r="F9" s="21"/>
      <c r="G9" s="21"/>
      <c r="H9" s="1"/>
      <c r="I9" s="40"/>
      <c r="J9" s="9"/>
    </row>
    <row r="10" spans="1:10" ht="12.75">
      <c r="A10" s="8" t="s">
        <v>34</v>
      </c>
      <c r="B10" s="21">
        <f t="shared" si="0"/>
        <v>485101</v>
      </c>
      <c r="C10" s="21">
        <v>485101</v>
      </c>
      <c r="D10" s="21"/>
      <c r="E10" s="21"/>
      <c r="F10" s="21"/>
      <c r="G10" s="21"/>
      <c r="H10" s="1"/>
      <c r="I10" s="40"/>
      <c r="J10" s="9"/>
    </row>
    <row r="11" spans="1:10" ht="12.75">
      <c r="A11" s="8" t="s">
        <v>35</v>
      </c>
      <c r="B11" s="21">
        <f>G11</f>
        <v>100000</v>
      </c>
      <c r="C11" s="21"/>
      <c r="D11" s="21"/>
      <c r="E11" s="21"/>
      <c r="F11" s="21"/>
      <c r="G11" s="21">
        <v>100000</v>
      </c>
      <c r="H11" s="1"/>
      <c r="I11" s="40"/>
      <c r="J11" s="9"/>
    </row>
    <row r="12" spans="1:10" ht="12.75">
      <c r="A12" s="8" t="s">
        <v>31</v>
      </c>
      <c r="B12" s="21">
        <f t="shared" si="0"/>
        <v>204591</v>
      </c>
      <c r="C12" s="21">
        <v>204591</v>
      </c>
      <c r="D12" s="21"/>
      <c r="E12" s="21"/>
      <c r="F12" s="21"/>
      <c r="G12" s="21"/>
      <c r="H12" s="1"/>
      <c r="I12" s="40"/>
      <c r="J12" s="9"/>
    </row>
    <row r="13" spans="1:10" ht="12.75">
      <c r="A13" s="8" t="s">
        <v>25</v>
      </c>
      <c r="B13" s="21">
        <f t="shared" si="0"/>
        <v>440000</v>
      </c>
      <c r="C13" s="21">
        <v>332000</v>
      </c>
      <c r="D13" s="21">
        <v>108000</v>
      </c>
      <c r="E13" s="21"/>
      <c r="F13" s="21"/>
      <c r="G13" s="21"/>
      <c r="H13" s="21"/>
      <c r="I13" s="47"/>
      <c r="J13" s="48"/>
    </row>
    <row r="14" spans="1:10" ht="12.75">
      <c r="A14" s="10" t="s">
        <v>23</v>
      </c>
      <c r="B14" s="21">
        <f t="shared" si="0"/>
        <v>6204750</v>
      </c>
      <c r="C14" s="21">
        <v>2974069</v>
      </c>
      <c r="D14" s="21">
        <v>900284</v>
      </c>
      <c r="E14" s="21">
        <v>2212424</v>
      </c>
      <c r="F14" s="21">
        <v>25268</v>
      </c>
      <c r="G14" s="21">
        <v>92705</v>
      </c>
      <c r="H14" s="21"/>
      <c r="I14" s="47"/>
      <c r="J14" s="48"/>
    </row>
    <row r="15" spans="1:10" ht="13.5" thickBot="1">
      <c r="A15" s="11" t="s">
        <v>24</v>
      </c>
      <c r="B15" s="22">
        <f>C15+D15+E15+F15+G15+H15+I15</f>
        <v>441463</v>
      </c>
      <c r="C15" s="22"/>
      <c r="D15" s="22"/>
      <c r="E15" s="22"/>
      <c r="F15" s="22"/>
      <c r="G15" s="22"/>
      <c r="H15" s="22">
        <v>412143</v>
      </c>
      <c r="I15" s="41">
        <v>29320</v>
      </c>
      <c r="J15" s="23"/>
    </row>
    <row r="16" spans="1:12" ht="13.5" thickBot="1">
      <c r="A16" s="38" t="s">
        <v>10</v>
      </c>
      <c r="B16" s="37">
        <f aca="true" t="shared" si="1" ref="B16:G16">SUM(B5:B15)</f>
        <v>26952881</v>
      </c>
      <c r="C16" s="37">
        <f t="shared" si="1"/>
        <v>17178470</v>
      </c>
      <c r="D16" s="37">
        <f t="shared" si="1"/>
        <v>4529047</v>
      </c>
      <c r="E16" s="37">
        <f t="shared" si="1"/>
        <v>3375828</v>
      </c>
      <c r="F16" s="37">
        <f t="shared" si="1"/>
        <v>728055</v>
      </c>
      <c r="G16" s="37">
        <f t="shared" si="1"/>
        <v>700018</v>
      </c>
      <c r="H16" s="37">
        <f>SUM(H14:H15)</f>
        <v>412143</v>
      </c>
      <c r="I16" s="42">
        <f>SUM(I15)</f>
        <v>29320</v>
      </c>
      <c r="J16" s="35">
        <f>J15</f>
        <v>0</v>
      </c>
      <c r="L16" s="50"/>
    </row>
    <row r="17" spans="1:10" ht="12.75">
      <c r="A17" s="13"/>
      <c r="B17" s="25"/>
      <c r="C17" s="3"/>
      <c r="D17" s="3"/>
      <c r="E17" s="3"/>
      <c r="F17" s="3"/>
      <c r="G17" s="3"/>
      <c r="H17" s="3"/>
      <c r="I17" s="43"/>
      <c r="J17" s="14"/>
    </row>
    <row r="18" spans="1:10" ht="12.75">
      <c r="A18" s="8" t="s">
        <v>11</v>
      </c>
      <c r="B18" s="21">
        <f>C18+D18+E18+F18+G18</f>
        <v>18477000</v>
      </c>
      <c r="C18" s="21">
        <v>12742750</v>
      </c>
      <c r="D18" s="21">
        <v>3435459</v>
      </c>
      <c r="E18" s="21">
        <v>1120320</v>
      </c>
      <c r="F18" s="21">
        <v>678782</v>
      </c>
      <c r="G18" s="21">
        <v>499689</v>
      </c>
      <c r="H18" s="1"/>
      <c r="I18" s="40"/>
      <c r="J18" s="9"/>
    </row>
    <row r="19" spans="1:10" ht="12.75">
      <c r="A19" s="8" t="s">
        <v>26</v>
      </c>
      <c r="B19" s="21">
        <f aca="true" t="shared" si="2" ref="B19:B27">C19+D19+E19+F19+G19</f>
        <v>471366</v>
      </c>
      <c r="C19" s="21">
        <v>361152</v>
      </c>
      <c r="D19" s="21">
        <v>52467</v>
      </c>
      <c r="E19" s="21">
        <v>37540</v>
      </c>
      <c r="F19" s="21">
        <v>13925</v>
      </c>
      <c r="G19" s="21">
        <v>6282</v>
      </c>
      <c r="H19" s="1"/>
      <c r="I19" s="40"/>
      <c r="J19" s="9"/>
    </row>
    <row r="20" spans="1:10" ht="12.75">
      <c r="A20" s="8" t="s">
        <v>30</v>
      </c>
      <c r="B20" s="21">
        <f t="shared" si="2"/>
        <v>92769</v>
      </c>
      <c r="C20" s="21">
        <v>63876</v>
      </c>
      <c r="D20" s="21">
        <v>11927</v>
      </c>
      <c r="E20" s="21">
        <v>5544</v>
      </c>
      <c r="F20" s="21">
        <v>10080</v>
      </c>
      <c r="G20" s="21">
        <v>1342</v>
      </c>
      <c r="H20" s="1"/>
      <c r="I20" s="40"/>
      <c r="J20" s="9"/>
    </row>
    <row r="21" spans="1:10" ht="12.75">
      <c r="A21" s="8" t="s">
        <v>32</v>
      </c>
      <c r="B21" s="21">
        <f t="shared" si="2"/>
        <v>13050</v>
      </c>
      <c r="C21" s="21"/>
      <c r="D21" s="21">
        <v>13050</v>
      </c>
      <c r="E21" s="21"/>
      <c r="F21" s="21"/>
      <c r="G21" s="21"/>
      <c r="H21" s="1"/>
      <c r="I21" s="40"/>
      <c r="J21" s="9"/>
    </row>
    <row r="22" spans="1:10" ht="12.75">
      <c r="A22" s="8" t="s">
        <v>33</v>
      </c>
      <c r="B22" s="21">
        <f t="shared" si="2"/>
        <v>22791</v>
      </c>
      <c r="C22" s="21">
        <v>14931</v>
      </c>
      <c r="D22" s="21">
        <v>7860</v>
      </c>
      <c r="E22" s="21"/>
      <c r="F22" s="21"/>
      <c r="G22" s="21"/>
      <c r="H22" s="21"/>
      <c r="I22" s="47"/>
      <c r="J22" s="48"/>
    </row>
    <row r="23" spans="1:10" ht="12.75">
      <c r="A23" s="8" t="s">
        <v>34</v>
      </c>
      <c r="B23" s="21">
        <f t="shared" si="2"/>
        <v>485101</v>
      </c>
      <c r="C23" s="21">
        <v>485101</v>
      </c>
      <c r="D23" s="21"/>
      <c r="E23" s="21"/>
      <c r="F23" s="21"/>
      <c r="G23" s="21"/>
      <c r="H23" s="21"/>
      <c r="I23" s="47"/>
      <c r="J23" s="48"/>
    </row>
    <row r="24" spans="1:10" ht="12.75">
      <c r="A24" s="8" t="s">
        <v>35</v>
      </c>
      <c r="B24" s="21">
        <f t="shared" si="2"/>
        <v>100000</v>
      </c>
      <c r="C24" s="21"/>
      <c r="D24" s="46"/>
      <c r="E24" s="21"/>
      <c r="F24" s="21"/>
      <c r="G24" s="21">
        <v>100000</v>
      </c>
      <c r="H24" s="21"/>
      <c r="I24" s="47"/>
      <c r="J24" s="48"/>
    </row>
    <row r="25" spans="1:10" ht="12.75">
      <c r="A25" s="8" t="s">
        <v>31</v>
      </c>
      <c r="B25" s="21">
        <f t="shared" si="2"/>
        <v>204591</v>
      </c>
      <c r="C25" s="21">
        <v>204591</v>
      </c>
      <c r="D25" s="46"/>
      <c r="E25" s="21"/>
      <c r="F25" s="21"/>
      <c r="G25" s="21"/>
      <c r="H25" s="21"/>
      <c r="I25" s="47"/>
      <c r="J25" s="48"/>
    </row>
    <row r="26" spans="1:10" ht="12.75">
      <c r="A26" s="8" t="s">
        <v>36</v>
      </c>
      <c r="B26" s="21">
        <f t="shared" si="2"/>
        <v>20000</v>
      </c>
      <c r="C26" s="21">
        <v>20000</v>
      </c>
      <c r="D26" s="46"/>
      <c r="E26" s="21"/>
      <c r="F26" s="21"/>
      <c r="G26" s="21"/>
      <c r="H26" s="21"/>
      <c r="I26" s="47"/>
      <c r="J26" s="48"/>
    </row>
    <row r="27" spans="1:10" ht="12.75">
      <c r="A27" s="8" t="s">
        <v>25</v>
      </c>
      <c r="B27" s="21">
        <f t="shared" si="2"/>
        <v>440000</v>
      </c>
      <c r="C27" s="21">
        <v>332000</v>
      </c>
      <c r="D27" s="21">
        <v>108000</v>
      </c>
      <c r="E27" s="21"/>
      <c r="F27" s="21"/>
      <c r="G27" s="21"/>
      <c r="H27" s="21"/>
      <c r="I27" s="47"/>
      <c r="J27" s="48"/>
    </row>
    <row r="28" spans="1:12" ht="12.75">
      <c r="A28" s="8" t="s">
        <v>12</v>
      </c>
      <c r="B28" s="21">
        <f>C28+D28+E28+F28+G28-1</f>
        <v>6168738</v>
      </c>
      <c r="C28" s="21">
        <v>2660742</v>
      </c>
      <c r="D28" s="21">
        <v>965830</v>
      </c>
      <c r="E28" s="21">
        <v>2314471</v>
      </c>
      <c r="F28" s="21">
        <v>73994</v>
      </c>
      <c r="G28" s="21">
        <v>153702</v>
      </c>
      <c r="H28" s="21"/>
      <c r="I28" s="47"/>
      <c r="J28" s="48"/>
      <c r="L28" s="50"/>
    </row>
    <row r="29" spans="1:10" ht="13.5" thickBot="1">
      <c r="A29" s="15" t="s">
        <v>28</v>
      </c>
      <c r="B29" s="22">
        <f>C29+D29+E29+F29+G29+H29+I29</f>
        <v>497181</v>
      </c>
      <c r="C29" s="22"/>
      <c r="D29" s="22"/>
      <c r="E29" s="22"/>
      <c r="F29" s="22"/>
      <c r="G29" s="22"/>
      <c r="H29" s="22">
        <v>437931</v>
      </c>
      <c r="I29" s="41">
        <v>59250</v>
      </c>
      <c r="J29" s="23"/>
    </row>
    <row r="30" spans="1:10" ht="13.5" thickBot="1">
      <c r="A30" s="4" t="s">
        <v>13</v>
      </c>
      <c r="B30" s="37">
        <f aca="true" t="shared" si="3" ref="B30:G30">SUM(B18:B29)</f>
        <v>26992587</v>
      </c>
      <c r="C30" s="37">
        <f t="shared" si="3"/>
        <v>16885143</v>
      </c>
      <c r="D30" s="37">
        <f t="shared" si="3"/>
        <v>4594593</v>
      </c>
      <c r="E30" s="37">
        <f t="shared" si="3"/>
        <v>3477875</v>
      </c>
      <c r="F30" s="37">
        <f t="shared" si="3"/>
        <v>776781</v>
      </c>
      <c r="G30" s="37">
        <f t="shared" si="3"/>
        <v>761015</v>
      </c>
      <c r="H30" s="37">
        <f>SUM(H29)</f>
        <v>437931</v>
      </c>
      <c r="I30" s="42">
        <f>SUM(I29)</f>
        <v>59250</v>
      </c>
      <c r="J30" s="49">
        <f>SUM(J29)</f>
        <v>0</v>
      </c>
    </row>
    <row r="31" spans="1:10" ht="12.75">
      <c r="A31" s="13"/>
      <c r="B31" s="25"/>
      <c r="C31" s="3"/>
      <c r="D31" s="3"/>
      <c r="E31" s="3"/>
      <c r="F31" s="3"/>
      <c r="G31" s="3"/>
      <c r="H31" s="3"/>
      <c r="I31" s="26"/>
      <c r="J31" s="14"/>
    </row>
    <row r="32" spans="1:10" ht="13.5" thickBot="1">
      <c r="A32" s="15" t="s">
        <v>14</v>
      </c>
      <c r="B32" s="2"/>
      <c r="C32" s="1"/>
      <c r="D32" s="1"/>
      <c r="E32" s="1"/>
      <c r="F32" s="1"/>
      <c r="G32" s="1"/>
      <c r="H32" s="1"/>
      <c r="I32" s="40"/>
      <c r="J32" s="9"/>
    </row>
    <row r="33" spans="1:10" ht="13.5" thickBot="1">
      <c r="A33" s="4" t="s">
        <v>15</v>
      </c>
      <c r="B33" s="35">
        <f>B30-B16</f>
        <v>39706</v>
      </c>
      <c r="C33" s="5"/>
      <c r="D33" s="2"/>
      <c r="E33" s="2"/>
      <c r="F33" s="2"/>
      <c r="G33" s="2"/>
      <c r="H33" s="1"/>
      <c r="I33" s="40"/>
      <c r="J33" s="9"/>
    </row>
    <row r="34" spans="1:10" ht="13.5" thickBot="1">
      <c r="A34" s="16" t="s">
        <v>16</v>
      </c>
      <c r="B34" s="26">
        <v>-16011.37</v>
      </c>
      <c r="C34" s="36">
        <f>C30-C16</f>
        <v>-293327</v>
      </c>
      <c r="D34" s="37">
        <f>D30-D16</f>
        <v>65546</v>
      </c>
      <c r="E34" s="37">
        <f>E30-E16</f>
        <v>102047</v>
      </c>
      <c r="F34" s="37">
        <f>F30-F16</f>
        <v>48726</v>
      </c>
      <c r="G34" s="35">
        <f>G30-G16</f>
        <v>60997</v>
      </c>
      <c r="H34" s="5"/>
      <c r="I34" s="44"/>
      <c r="J34" s="12"/>
    </row>
    <row r="35" spans="1:12" ht="13.5" thickBot="1">
      <c r="A35" s="17" t="s">
        <v>17</v>
      </c>
      <c r="B35" s="24">
        <v>55717.64</v>
      </c>
      <c r="C35" s="18"/>
      <c r="D35" s="18"/>
      <c r="E35" s="18"/>
      <c r="F35" s="18"/>
      <c r="G35" s="19"/>
      <c r="H35" s="36">
        <f>H29-H15</f>
        <v>25788</v>
      </c>
      <c r="I35" s="42">
        <f>I29-I16</f>
        <v>29930</v>
      </c>
      <c r="J35" s="35">
        <f>J30-J16</f>
        <v>0</v>
      </c>
      <c r="L35" s="50"/>
    </row>
    <row r="38" ht="13.5" thickBot="1"/>
    <row r="39" spans="1:3" ht="12.75">
      <c r="A39" s="27" t="s">
        <v>18</v>
      </c>
      <c r="B39" s="20" t="s">
        <v>19</v>
      </c>
      <c r="C39" s="32">
        <v>274580</v>
      </c>
    </row>
    <row r="40" spans="1:3" ht="13.5" thickBot="1">
      <c r="A40" s="28"/>
      <c r="B40" s="29" t="s">
        <v>20</v>
      </c>
      <c r="C40" s="33">
        <v>108365</v>
      </c>
    </row>
    <row r="41" spans="2:3" ht="12.75">
      <c r="B41" s="30" t="s">
        <v>21</v>
      </c>
      <c r="C41" s="33">
        <v>471586</v>
      </c>
    </row>
    <row r="42" spans="2:3" ht="13.5" thickBot="1">
      <c r="B42" s="31" t="s">
        <v>22</v>
      </c>
      <c r="C42" s="34">
        <v>0</v>
      </c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Švihov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Sekretářka</dc:creator>
  <cp:keywords/>
  <dc:description/>
  <cp:lastModifiedBy>uzivatel</cp:lastModifiedBy>
  <cp:lastPrinted>2016-03-16T15:39:44Z</cp:lastPrinted>
  <dcterms:created xsi:type="dcterms:W3CDTF">2006-02-21T12:52:47Z</dcterms:created>
  <dcterms:modified xsi:type="dcterms:W3CDTF">2016-03-18T08:35:46Z</dcterms:modified>
  <cp:category/>
  <cp:version/>
  <cp:contentType/>
  <cp:contentStatus/>
</cp:coreProperties>
</file>