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9855" activeTab="2"/>
  </bookViews>
  <sheets>
    <sheet name="příjmy 2011" sheetId="1" r:id="rId1"/>
    <sheet name="výdaje 2011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<sst xmlns="http://schemas.openxmlformats.org/spreadsheetml/2006/main" count="239" uniqueCount="210">
  <si>
    <t>komunální služby</t>
  </si>
  <si>
    <t>informační centrum</t>
  </si>
  <si>
    <t>Město Švihov</t>
  </si>
  <si>
    <t>P ř í j m y  :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</si>
  <si>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</si>
  <si>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</si>
  <si>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</si>
  <si>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</si>
  <si>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</si>
  <si>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daň z příjmu právnických osob za obce</t>
  </si>
  <si>
    <t>správní poplatky</t>
  </si>
  <si>
    <t>sankční poplatek - kouřné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</si>
  <si>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</si>
  <si>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</si>
  <si>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</si>
  <si>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</si>
  <si>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</si>
  <si>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</si>
  <si>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</si>
  <si>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nájemné les</t>
  </si>
  <si>
    <t>nájemné vodovod</t>
  </si>
  <si>
    <t>nájemné ČOV</t>
  </si>
  <si>
    <t>knihovny</t>
  </si>
  <si>
    <t>kulturní dům</t>
  </si>
  <si>
    <t>vlastní kulturní akce</t>
  </si>
  <si>
    <t>zdravotní středisko</t>
  </si>
  <si>
    <t>bytové hospodářství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</si>
  <si>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</si>
  <si>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</si>
  <si>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</si>
  <si>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</si>
  <si>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</si>
  <si>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</si>
  <si>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</si>
  <si>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</si>
  <si>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</si>
  <si>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doprava-komunikace</t>
  </si>
  <si>
    <t>doprava - zimní údržba</t>
  </si>
  <si>
    <t>dopravní obslužnost Plzeňskému kraji</t>
  </si>
  <si>
    <t>příspěvek Lesní a vodní hospodářství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</si>
  <si>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</si>
  <si>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</si>
  <si>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</si>
  <si>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</si>
  <si>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</si>
  <si>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</si>
  <si>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</si>
  <si>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</si>
  <si>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</si>
  <si>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</si>
  <si>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</si>
  <si>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</si>
  <si>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</si>
  <si>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</si>
  <si>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</si>
  <si>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</si>
  <si>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úroky z půjčky - SFŽP - ČOV</t>
  </si>
  <si>
    <t>úroky z úvěru - 32 b.j.</t>
  </si>
  <si>
    <t>pojištění majetku města</t>
  </si>
  <si>
    <t xml:space="preserve">výkup pozemků </t>
  </si>
  <si>
    <t>protipovodňová opatření</t>
  </si>
  <si>
    <t xml:space="preserve">ÚP poradenství </t>
  </si>
  <si>
    <t>splátka půjčky SFŽP - ČOV</t>
  </si>
  <si>
    <t>splátka hypotečního úvěru na 32 b.j.</t>
  </si>
  <si>
    <t>rozpočet</t>
  </si>
  <si>
    <t>úroky z půjček od obyvatelstva - FRB</t>
  </si>
  <si>
    <t>splátky půjček od obyvatelstva - FRB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</si>
  <si>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</si>
  <si>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</si>
  <si>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</si>
  <si>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</si>
  <si>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</si>
  <si>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</si>
  <si>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dotace cíl 3 - rekonstrukce KD</t>
  </si>
  <si>
    <t>dotace ESF</t>
  </si>
  <si>
    <t>dotace PRV - výměna oken v ZŠ a MŠ</t>
  </si>
  <si>
    <t>projekt ESF - Síť komunitních škol v Pošumaví</t>
  </si>
  <si>
    <t>pronájem hrobových míst</t>
  </si>
  <si>
    <t>splátka úvěru okna ZŠ</t>
  </si>
  <si>
    <t>1211</t>
  </si>
  <si>
    <t>0008-33922132</t>
  </si>
  <si>
    <t>3319+3349 2111</t>
  </si>
  <si>
    <t>36122132+3122</t>
  </si>
  <si>
    <t>13233-4116</t>
  </si>
  <si>
    <t>Sociální fond</t>
  </si>
  <si>
    <t>skutečnost</t>
  </si>
  <si>
    <t xml:space="preserve">v ý d a j e   </t>
  </si>
  <si>
    <t>% plnění</t>
  </si>
  <si>
    <t>NIV transfer ze SR - sčítání lidu</t>
  </si>
  <si>
    <t>NIV dotace od úřadu práce</t>
  </si>
  <si>
    <t>NIV dotace od kraje-Inovace bez legrace</t>
  </si>
  <si>
    <t>převody mezi účty-příděl do Soc.fondu</t>
  </si>
  <si>
    <t>příjmy z prodeje pozemků</t>
  </si>
  <si>
    <t>přijetí náhrad - RETELA -elektroodpad</t>
  </si>
  <si>
    <t>EKOK-KOM -zpětný odběr odpadu</t>
  </si>
  <si>
    <t>prodej hasičského auta</t>
  </si>
  <si>
    <t>CELKEM  PŘÍJMY</t>
  </si>
  <si>
    <t>Euroregion-vyúčt.projektu Partnerství</t>
  </si>
  <si>
    <t>%plnění</t>
  </si>
  <si>
    <t>převod dotace škole-Inovace bez legrace</t>
  </si>
  <si>
    <t>mezisoučet :</t>
  </si>
  <si>
    <t>ROZPOČET PŘÍJMŮ CELKEM .</t>
  </si>
  <si>
    <t>BÚ ČS</t>
  </si>
  <si>
    <t>BÚ KB</t>
  </si>
  <si>
    <t>BÚ ČSOB</t>
  </si>
  <si>
    <t>BÚ KB - ČOV</t>
  </si>
  <si>
    <t>ČSOB - devizový účet</t>
  </si>
  <si>
    <t>BÚ -KD-kult.dům</t>
  </si>
  <si>
    <t>FRB</t>
  </si>
  <si>
    <t>Stav finančních prostředků na účtech k 1.1. 2011</t>
  </si>
  <si>
    <t>celkem účty k  1.1. 2011</t>
  </si>
  <si>
    <t>skutečnost:</t>
  </si>
  <si>
    <t>finanční vypořádání roku 2010</t>
  </si>
  <si>
    <t>projekt CÍL 3 -rekonstrukce KD</t>
  </si>
  <si>
    <t>převody mezi účty - příděl do SF</t>
  </si>
  <si>
    <t>CELKEM     :</t>
  </si>
  <si>
    <t>VÝDAJE  CELKEM :</t>
  </si>
  <si>
    <t>přísp.od obcí-cyklotrasa č. 38</t>
  </si>
  <si>
    <t>INV dotacePK-střecha tělocvičny</t>
  </si>
  <si>
    <t>98005-4111</t>
  </si>
  <si>
    <t>13234+13101 4116</t>
  </si>
  <si>
    <t>3800-4121</t>
  </si>
  <si>
    <t>výdaje na sčítání lidu</t>
  </si>
  <si>
    <t>propagační materiál-cyklotrasa č. 38</t>
  </si>
  <si>
    <t>rekonstrukce střechy tělocvičny</t>
  </si>
  <si>
    <t>projekt Partnerství s obcí Traitsching</t>
  </si>
  <si>
    <t>odvod z inv.fondu ZŠ a MŠ</t>
  </si>
  <si>
    <t>výměna oken a vchod.dveří MŠ</t>
  </si>
  <si>
    <t>dobropis k FA za přeložku NN ke KD z roku 2009</t>
  </si>
  <si>
    <t xml:space="preserve">celkem financování : </t>
  </si>
  <si>
    <t>nesplacený úvěr KB - bytovky</t>
  </si>
  <si>
    <t>NIV dotace od kraje - na hosp.v lesích</t>
  </si>
  <si>
    <t>1031-4122</t>
  </si>
  <si>
    <t>převody rozpočt.prostř. - mezi účty</t>
  </si>
  <si>
    <t>lesní hospodářství</t>
  </si>
  <si>
    <t>vodné</t>
  </si>
  <si>
    <t>stočné</t>
  </si>
  <si>
    <t>lesy Dolany</t>
  </si>
  <si>
    <t>převod z investič.fondu -LVH</t>
  </si>
  <si>
    <t>1039 2131</t>
  </si>
  <si>
    <t>2141 2112</t>
  </si>
  <si>
    <t>3391 2329</t>
  </si>
  <si>
    <t>3639 3111</t>
  </si>
  <si>
    <t>3725 2324</t>
  </si>
  <si>
    <t>5512 2310</t>
  </si>
  <si>
    <t>6171 2324</t>
  </si>
  <si>
    <t>3119 2122</t>
  </si>
  <si>
    <t>1031 2111</t>
  </si>
  <si>
    <t>2310 2111</t>
  </si>
  <si>
    <t>2321 2111</t>
  </si>
  <si>
    <t>2399 2122</t>
  </si>
  <si>
    <t>2219-339 23122</t>
  </si>
  <si>
    <t>3611 2141</t>
  </si>
  <si>
    <t>veřejná zeleň</t>
  </si>
  <si>
    <t>realizované kurzové zisky -deviz.účet</t>
  </si>
  <si>
    <t>BÚ ČS - účet LVH</t>
  </si>
  <si>
    <t>vodovod</t>
  </si>
  <si>
    <t>ČOV a splašková kanalizace</t>
  </si>
  <si>
    <t>dešťová kanalizace</t>
  </si>
  <si>
    <t>zavedení KS účtů LVH</t>
  </si>
  <si>
    <t>financování   8117</t>
  </si>
  <si>
    <t>přísp.ZŠaMŠ-předfinancování projektu</t>
  </si>
  <si>
    <t>INVdotace na pořízení LHP</t>
  </si>
  <si>
    <t>29519-4216</t>
  </si>
  <si>
    <t>CELKOVÉ PŘÍJMY  k 31.12.2011</t>
  </si>
  <si>
    <t>CELKOVÉ VÝDAJE  k 31.12.2011</t>
  </si>
  <si>
    <t>Stav finančních prostředků na účtech k 31. 12. 2011</t>
  </si>
  <si>
    <t>celkem účty k  31. 12. 2011</t>
  </si>
  <si>
    <t>příspěvek obci Borovy- za děti do MŠ</t>
  </si>
  <si>
    <t>PK - úhr. nákladů hasičů</t>
  </si>
  <si>
    <t>odvody za odnětí půdy - z.p.f.</t>
  </si>
  <si>
    <t>za zřízení  věcných břemen</t>
  </si>
  <si>
    <t>přijaté náhrady škody,vrácené pojistné(LVH)</t>
  </si>
  <si>
    <t>přijaté sankční platby-smluvní pokuta</t>
  </si>
  <si>
    <t>ostat.příjmy-vrácený přepl.daně-LVH</t>
  </si>
  <si>
    <t>sociální pomoc osobám v hmotné nouzi</t>
  </si>
  <si>
    <t>Závěrečný účet za rok 2011</t>
  </si>
  <si>
    <t>položka</t>
  </si>
  <si>
    <t>ZŠ a MŠ Švihov</t>
  </si>
  <si>
    <t>výnosy celkem</t>
  </si>
  <si>
    <t>náklady celkem</t>
  </si>
  <si>
    <t>výsledek hospodaření</t>
  </si>
  <si>
    <t xml:space="preserve"> </t>
  </si>
  <si>
    <t>Rezervní fond</t>
  </si>
  <si>
    <t>použití v r. 2010</t>
  </si>
  <si>
    <t>Investiční fond</t>
  </si>
  <si>
    <t>použití během roku 2010</t>
  </si>
  <si>
    <t>Fond odměn</t>
  </si>
  <si>
    <t>Návrh na rozdělení HV</t>
  </si>
  <si>
    <t>příděl do fondu odměn</t>
  </si>
  <si>
    <t>příděl do rezervního fondu</t>
  </si>
  <si>
    <t xml:space="preserve">Roční účetní uzávěrky zřízených příspěvkových organizací včetně podrobného </t>
  </si>
  <si>
    <t xml:space="preserve">rozboru hospodaření podle jednotlivých středisek jsou k nahlédnutí na MěÚ </t>
  </si>
  <si>
    <t>Švihov.</t>
  </si>
  <si>
    <t>o přezkoumání hospodaření územních samosprávných celků a dobrovolných svazků obcí, ve znění</t>
  </si>
  <si>
    <t xml:space="preserve">pozdějších předpisů nebyly zjištěny nedostatky. </t>
  </si>
  <si>
    <t>Zpráva o výsledku přezkumu hospodaření města za rok 2011.</t>
  </si>
  <si>
    <t>Přezkoumání hospodaření provedl Krajský úřad Plzeňského kraje, a to  dílčí přezkoumání ve</t>
  </si>
  <si>
    <t>dnech 2.11.2011 - 4.11.2011 a závěrečné přezkoumání ve dnech 23.4.2012 - 25.4.2012.</t>
  </si>
  <si>
    <t>Při provádění přezkoumání hospodaření města za rok 2011 podle zákona č. 420/2004 Sb.,</t>
  </si>
  <si>
    <t>Navrhuje se, aby zastupitelstvo města schválilo výsledek hospodaření za rok 2011 bez výhrad.</t>
  </si>
  <si>
    <t>Hospodaření příspěvkové organizace zřízené městem v r. 2011</t>
  </si>
  <si>
    <t>stav k 1.1. 2011(vč.výsl.hosp.z roku 2010)</t>
  </si>
  <si>
    <t>hodnota nespotřebovaných darů v r. 2011</t>
  </si>
  <si>
    <t>stav k 31.12. 2011</t>
  </si>
  <si>
    <t>příděl během roku 2011</t>
  </si>
  <si>
    <t>odvod zřizovateli</t>
  </si>
  <si>
    <t>stav k 31.12.2011</t>
  </si>
  <si>
    <t>stav k 1.1.2011</t>
  </si>
  <si>
    <t>použití během roku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</si>
</sst>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8.5"/>
      <name val="MS Sans Serif"/>
      <family val="2"/>
    </font>
    <font>
      <sz val="11"/>
      <name val="Arial CE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0" xfId="38" applyNumberFormat="1" applyFont="1" applyBorder="1" applyAlignment="1">
      <alignment horizontal="right"/>
    </xf>
    <xf numFmtId="4" fontId="0" fillId="0" borderId="0" xfId="38" applyNumberFormat="1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1" xfId="38" applyNumberFormat="1" applyFont="1" applyBorder="1" applyAlignment="1">
      <alignment horizontal="center"/>
    </xf>
    <xf numFmtId="4" fontId="6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6" fillId="0" borderId="10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38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13" xfId="38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10" fontId="6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6" fillId="0" borderId="11" xfId="38" applyNumberFormat="1" applyFont="1" applyFill="1" applyBorder="1" applyAlignment="1">
      <alignment/>
    </xf>
    <xf numFmtId="4" fontId="6" fillId="0" borderId="11" xfId="38" applyNumberFormat="1" applyFont="1" applyBorder="1" applyAlignment="1">
      <alignment horizontal="right"/>
    </xf>
    <xf numFmtId="4" fontId="6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 horizontal="right"/>
    </xf>
    <xf numFmtId="4" fontId="6" fillId="0" borderId="11" xfId="38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0" fontId="0" fillId="0" borderId="15" xfId="0" applyBorder="1" applyAlignment="1">
      <alignment horizontal="center"/>
    </xf>
    <xf numFmtId="44" fontId="0" fillId="0" borderId="15" xfId="38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6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44" fontId="7" fillId="0" borderId="0" xfId="38" applyNumberFormat="1" applyFont="1" applyBorder="1" applyAlignment="1">
      <alignment/>
    </xf>
    <xf numFmtId="4" fontId="7" fillId="0" borderId="11" xfId="38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" fontId="7" fillId="0" borderId="10" xfId="38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3" xfId="0" applyFont="1" applyBorder="1" applyAlignment="1">
      <alignment/>
    </xf>
    <xf numFmtId="10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6" fillId="0" borderId="10" xfId="38" applyNumberFormat="1" applyFont="1" applyBorder="1" applyAlignment="1">
      <alignment/>
    </xf>
    <xf numFmtId="44" fontId="7" fillId="0" borderId="10" xfId="38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07">
      <selection activeCell="E122" sqref="E122"/>
    </sheetView>
  </sheetViews>
  <sheetFormatPr defaultColWidth="9.140625" defaultRowHeight="12.75"/>
  <cols>
    <col min="1" max="1" width="5.7109375" style="0" customWidth="1"/>
    <col min="2" max="2" width="37.00390625" style="0" customWidth="1"/>
    <col min="3" max="3" width="0.2890625" style="0" customWidth="1"/>
    <col min="4" max="4" width="0.2890625" style="5" customWidth="1"/>
    <col min="5" max="5" width="15.57421875" style="11" customWidth="1"/>
    <col min="6" max="6" width="15.00390625" style="25" customWidth="1"/>
    <col min="7" max="7" width="11.28125" style="26" bestFit="1" customWidth="1"/>
  </cols>
  <sheetData>
    <row r="1" spans="2:5" ht="23.25">
      <c r="B1" s="6" t="s">
        <v>2</v>
      </c>
      <c r="C1" s="7"/>
      <c r="D1"/>
      <c r="E1" s="10"/>
    </row>
    <row r="2" spans="2:5" ht="18">
      <c r="B2" s="8" t="s">
        <v>176</v>
      </c>
      <c r="C2" s="7"/>
      <c r="D2"/>
      <c r="E2" s="10"/>
    </row>
    <row r="3" spans="2:5" ht="18">
      <c r="B3" s="8"/>
      <c r="C3" s="7"/>
      <c r="D3"/>
      <c r="E3" s="10"/>
    </row>
    <row r="4" spans="1:7" ht="15">
      <c r="A4" s="20">
        <v>1</v>
      </c>
      <c r="B4" s="3" t="s">
        <v>3</v>
      </c>
      <c r="C4" s="4"/>
      <c r="D4" s="2"/>
      <c r="E4" s="32" t="s">
        <v>64</v>
      </c>
      <c r="F4" s="88" t="s">
        <v>85</v>
      </c>
      <c r="G4" s="27" t="s">
        <v>87</v>
      </c>
    </row>
    <row r="5" spans="1:7" ht="12.75">
      <c r="A5" s="20">
        <v>2</v>
      </c>
      <c r="B5" s="1" t="s">
        <v>4</v>
      </c>
      <c r="C5" s="9" t="s">
        <v>79</v>
      </c>
      <c r="D5" s="2"/>
      <c r="E5" s="33">
        <v>5200000</v>
      </c>
      <c r="F5" s="36">
        <v>5676636.07</v>
      </c>
      <c r="G5" s="37">
        <f>F5/E5</f>
        <v>1.0916607826923077</v>
      </c>
    </row>
    <row r="6" spans="1:7" ht="12.75">
      <c r="A6" s="20">
        <v>3</v>
      </c>
      <c r="B6" s="1" t="s">
        <v>5</v>
      </c>
      <c r="C6" s="4">
        <v>1111</v>
      </c>
      <c r="D6" s="2"/>
      <c r="E6" s="34">
        <v>2400000</v>
      </c>
      <c r="F6" s="36">
        <v>2732204.26</v>
      </c>
      <c r="G6" s="37">
        <f>F6/E6</f>
        <v>1.1384184416666665</v>
      </c>
    </row>
    <row r="7" spans="1:7" ht="12.75">
      <c r="A7" s="20">
        <v>4</v>
      </c>
      <c r="B7" s="1" t="s">
        <v>6</v>
      </c>
      <c r="C7" s="4">
        <v>1112</v>
      </c>
      <c r="D7" s="2"/>
      <c r="E7" s="34">
        <v>400000</v>
      </c>
      <c r="F7" s="36">
        <v>407052.77</v>
      </c>
      <c r="G7" s="37">
        <f>F7/E7</f>
        <v>1.017631925</v>
      </c>
    </row>
    <row r="8" spans="1:7" ht="12.75">
      <c r="A8" s="20">
        <v>5</v>
      </c>
      <c r="B8" s="1" t="s">
        <v>7</v>
      </c>
      <c r="C8" s="4">
        <v>1113</v>
      </c>
      <c r="D8" s="2"/>
      <c r="E8" s="34">
        <v>200000</v>
      </c>
      <c r="F8" s="36">
        <v>250498.68</v>
      </c>
      <c r="G8" s="37">
        <f>F8/E8</f>
        <v>1.2524933999999999</v>
      </c>
    </row>
    <row r="9" spans="1:7" ht="12.75">
      <c r="A9" s="20">
        <v>6</v>
      </c>
      <c r="B9" s="1" t="s">
        <v>8</v>
      </c>
      <c r="C9" s="4">
        <v>1121</v>
      </c>
      <c r="D9" s="2"/>
      <c r="E9" s="34">
        <v>2800000</v>
      </c>
      <c r="F9" s="36">
        <v>2709369.58</v>
      </c>
      <c r="G9" s="37">
        <f>F9/E9</f>
        <v>0.9676319928571429</v>
      </c>
    </row>
    <row r="10" spans="1:7" ht="12.75">
      <c r="A10" s="20">
        <v>7</v>
      </c>
      <c r="B10" s="1" t="s">
        <v>9</v>
      </c>
      <c r="C10" s="4"/>
      <c r="D10" s="2"/>
      <c r="E10" s="34"/>
      <c r="F10" s="36"/>
      <c r="G10" s="37"/>
    </row>
    <row r="11" spans="1:7" ht="12.75">
      <c r="A11" s="20">
        <v>8</v>
      </c>
      <c r="B11" s="1" t="s">
        <v>10</v>
      </c>
      <c r="C11" s="4">
        <v>1361</v>
      </c>
      <c r="D11" s="2"/>
      <c r="E11" s="34">
        <v>70000</v>
      </c>
      <c r="F11" s="36">
        <v>39280</v>
      </c>
      <c r="G11" s="37">
        <f aca="true" t="shared" si="0" ref="G11:G24">F11/E11</f>
        <v>0.5611428571428572</v>
      </c>
    </row>
    <row r="12" spans="1:7" ht="12.75">
      <c r="A12" s="20">
        <v>9</v>
      </c>
      <c r="B12" s="1" t="s">
        <v>11</v>
      </c>
      <c r="C12" s="4">
        <v>1332</v>
      </c>
      <c r="D12" s="2"/>
      <c r="E12" s="34">
        <v>8000</v>
      </c>
      <c r="F12" s="36">
        <v>13200</v>
      </c>
      <c r="G12" s="37">
        <f t="shared" si="0"/>
        <v>1.65</v>
      </c>
    </row>
    <row r="13" spans="1:7" ht="12.75">
      <c r="A13" s="20">
        <v>10</v>
      </c>
      <c r="B13" s="1" t="s">
        <v>12</v>
      </c>
      <c r="C13" s="4">
        <v>1341</v>
      </c>
      <c r="D13" s="2"/>
      <c r="E13" s="34">
        <v>25000</v>
      </c>
      <c r="F13" s="36">
        <v>36633</v>
      </c>
      <c r="G13" s="37">
        <f t="shared" si="0"/>
        <v>1.46532</v>
      </c>
    </row>
    <row r="14" spans="1:7" ht="12.75">
      <c r="A14" s="20">
        <v>11</v>
      </c>
      <c r="B14" s="1" t="s">
        <v>13</v>
      </c>
      <c r="C14" s="4">
        <v>1343</v>
      </c>
      <c r="D14" s="2"/>
      <c r="E14" s="34">
        <v>75000</v>
      </c>
      <c r="F14" s="36">
        <v>79905</v>
      </c>
      <c r="G14" s="37">
        <f t="shared" si="0"/>
        <v>1.0654</v>
      </c>
    </row>
    <row r="15" spans="1:7" ht="12.75">
      <c r="A15" s="20">
        <v>12</v>
      </c>
      <c r="B15" s="1" t="s">
        <v>14</v>
      </c>
      <c r="C15" s="4">
        <v>1344</v>
      </c>
      <c r="D15" s="2"/>
      <c r="E15" s="34">
        <v>30000</v>
      </c>
      <c r="F15" s="36">
        <v>30791</v>
      </c>
      <c r="G15" s="37">
        <f t="shared" si="0"/>
        <v>1.0263666666666666</v>
      </c>
    </row>
    <row r="16" spans="1:7" ht="12.75">
      <c r="A16" s="20">
        <v>13</v>
      </c>
      <c r="B16" s="1" t="s">
        <v>15</v>
      </c>
      <c r="C16" s="4">
        <v>1337</v>
      </c>
      <c r="D16" s="2"/>
      <c r="E16" s="34">
        <v>700000</v>
      </c>
      <c r="F16" s="36">
        <v>706443</v>
      </c>
      <c r="G16" s="37">
        <f t="shared" si="0"/>
        <v>1.0092042857142858</v>
      </c>
    </row>
    <row r="17" spans="1:7" ht="12.75">
      <c r="A17" s="20">
        <v>14</v>
      </c>
      <c r="B17" s="1" t="s">
        <v>16</v>
      </c>
      <c r="C17" s="4">
        <v>1511</v>
      </c>
      <c r="D17" s="2"/>
      <c r="E17" s="34">
        <v>1400000</v>
      </c>
      <c r="F17" s="36">
        <v>1365084.48</v>
      </c>
      <c r="G17" s="37">
        <f t="shared" si="0"/>
        <v>0.9750603428571428</v>
      </c>
    </row>
    <row r="18" spans="1:7" ht="12.75">
      <c r="A18" s="20">
        <v>15</v>
      </c>
      <c r="B18" s="1" t="s">
        <v>66</v>
      </c>
      <c r="C18" s="4">
        <v>2460</v>
      </c>
      <c r="D18" s="2"/>
      <c r="E18" s="34">
        <v>70000</v>
      </c>
      <c r="F18" s="36">
        <v>69598.92</v>
      </c>
      <c r="G18" s="37">
        <f t="shared" si="0"/>
        <v>0.9942702857142857</v>
      </c>
    </row>
    <row r="19" spans="1:7" ht="12.75">
      <c r="A19" s="20">
        <v>16</v>
      </c>
      <c r="B19" s="1" t="s">
        <v>65</v>
      </c>
      <c r="C19" s="81" t="s">
        <v>152</v>
      </c>
      <c r="D19" s="2"/>
      <c r="E19" s="34">
        <v>10000</v>
      </c>
      <c r="F19" s="36">
        <v>8096.08</v>
      </c>
      <c r="G19" s="37">
        <f t="shared" si="0"/>
        <v>0.809608</v>
      </c>
    </row>
    <row r="20" spans="1:7" ht="12.75">
      <c r="A20" s="20">
        <v>17</v>
      </c>
      <c r="B20" s="1" t="s">
        <v>17</v>
      </c>
      <c r="C20" s="4">
        <v>4112</v>
      </c>
      <c r="D20" s="2"/>
      <c r="E20" s="34">
        <v>1007077</v>
      </c>
      <c r="F20" s="36">
        <v>1007077</v>
      </c>
      <c r="G20" s="37">
        <f t="shared" si="0"/>
        <v>1</v>
      </c>
    </row>
    <row r="21" spans="1:7" ht="12.75">
      <c r="A21" s="20">
        <v>18</v>
      </c>
      <c r="B21" s="1" t="s">
        <v>18</v>
      </c>
      <c r="C21" s="4">
        <v>4121</v>
      </c>
      <c r="D21" s="2"/>
      <c r="E21" s="34">
        <v>900003</v>
      </c>
      <c r="F21" s="36">
        <v>993078.76</v>
      </c>
      <c r="G21" s="37">
        <f t="shared" si="0"/>
        <v>1.1034171663872232</v>
      </c>
    </row>
    <row r="22" spans="1:7" ht="12.75">
      <c r="A22" s="20">
        <v>19</v>
      </c>
      <c r="B22" s="1" t="s">
        <v>19</v>
      </c>
      <c r="C22" s="81" t="s">
        <v>139</v>
      </c>
      <c r="D22" s="2"/>
      <c r="E22" s="34">
        <v>90000</v>
      </c>
      <c r="F22" s="36">
        <v>90000</v>
      </c>
      <c r="G22" s="37">
        <f t="shared" si="0"/>
        <v>1</v>
      </c>
    </row>
    <row r="23" spans="1:7" ht="12.75">
      <c r="A23" s="20">
        <v>20</v>
      </c>
      <c r="B23" s="1" t="s">
        <v>20</v>
      </c>
      <c r="C23" s="22">
        <v>23102132</v>
      </c>
      <c r="D23" s="2"/>
      <c r="E23" s="34">
        <v>10000</v>
      </c>
      <c r="F23" s="36">
        <v>13000</v>
      </c>
      <c r="G23" s="37">
        <f t="shared" si="0"/>
        <v>1.3</v>
      </c>
    </row>
    <row r="24" spans="1:7" ht="12.75">
      <c r="A24" s="20">
        <v>21</v>
      </c>
      <c r="B24" s="1" t="s">
        <v>21</v>
      </c>
      <c r="C24" s="22">
        <v>23212132</v>
      </c>
      <c r="D24" s="2"/>
      <c r="E24" s="34">
        <v>10000</v>
      </c>
      <c r="F24" s="31">
        <v>10000</v>
      </c>
      <c r="G24" s="37">
        <f t="shared" si="0"/>
        <v>1</v>
      </c>
    </row>
    <row r="25" spans="1:7" ht="12.75">
      <c r="A25" s="20">
        <v>22</v>
      </c>
      <c r="B25" s="1" t="s">
        <v>22</v>
      </c>
      <c r="C25" s="22">
        <v>33142111</v>
      </c>
      <c r="D25" s="2"/>
      <c r="E25" s="34">
        <v>2000</v>
      </c>
      <c r="F25" s="31">
        <v>3370</v>
      </c>
      <c r="G25" s="37">
        <f>F25/E25</f>
        <v>1.685</v>
      </c>
    </row>
    <row r="26" spans="1:7" ht="12.75">
      <c r="A26" s="20">
        <v>23</v>
      </c>
      <c r="B26" s="1" t="s">
        <v>23</v>
      </c>
      <c r="C26" s="4" t="s">
        <v>80</v>
      </c>
      <c r="D26" s="2"/>
      <c r="E26" s="34">
        <v>100000</v>
      </c>
      <c r="F26" s="31">
        <v>126414</v>
      </c>
      <c r="G26" s="37">
        <f>F26/E26</f>
        <v>1.26414</v>
      </c>
    </row>
    <row r="27" spans="1:7" ht="12.75">
      <c r="A27" s="20">
        <v>24</v>
      </c>
      <c r="B27" s="1" t="s">
        <v>24</v>
      </c>
      <c r="C27" s="4" t="s">
        <v>81</v>
      </c>
      <c r="D27" s="2"/>
      <c r="E27" s="34">
        <v>65000</v>
      </c>
      <c r="F27" s="31">
        <v>65827</v>
      </c>
      <c r="G27" s="37">
        <f>F27/E27</f>
        <v>1.0127230769230768</v>
      </c>
    </row>
    <row r="28" spans="1:7" ht="12.75">
      <c r="A28" s="20">
        <v>25</v>
      </c>
      <c r="B28" s="1" t="s">
        <v>71</v>
      </c>
      <c r="C28" s="22">
        <v>36392133</v>
      </c>
      <c r="D28" s="2"/>
      <c r="E28" s="34">
        <v>30000</v>
      </c>
      <c r="F28" s="31">
        <v>48588</v>
      </c>
      <c r="G28" s="37">
        <f>F28/E28</f>
        <v>1.6196</v>
      </c>
    </row>
    <row r="29" spans="1:7" ht="12.75">
      <c r="A29" s="20">
        <v>26</v>
      </c>
      <c r="B29" s="1" t="s">
        <v>25</v>
      </c>
      <c r="C29" s="22">
        <v>35112132</v>
      </c>
      <c r="D29" s="2"/>
      <c r="E29" s="34">
        <v>100000</v>
      </c>
      <c r="F29" s="31">
        <v>112697</v>
      </c>
      <c r="G29" s="37">
        <f aca="true" t="shared" si="1" ref="G29:G42">F29/E29</f>
        <v>1.12697</v>
      </c>
    </row>
    <row r="30" spans="1:7" ht="12.75">
      <c r="A30" s="20">
        <v>27</v>
      </c>
      <c r="B30" s="1" t="s">
        <v>26</v>
      </c>
      <c r="C30" s="4" t="s">
        <v>82</v>
      </c>
      <c r="D30" s="2"/>
      <c r="E30" s="34">
        <v>1800000</v>
      </c>
      <c r="F30" s="31">
        <v>1915891</v>
      </c>
      <c r="G30" s="37">
        <f t="shared" si="1"/>
        <v>1.0643838888888888</v>
      </c>
    </row>
    <row r="31" spans="1:7" ht="12.75">
      <c r="A31" s="20">
        <v>28</v>
      </c>
      <c r="B31" s="1" t="s">
        <v>77</v>
      </c>
      <c r="C31" s="22">
        <v>36322139</v>
      </c>
      <c r="D31" s="2"/>
      <c r="E31" s="34">
        <v>10000</v>
      </c>
      <c r="F31" s="31">
        <v>6340</v>
      </c>
      <c r="G31" s="37">
        <f t="shared" si="1"/>
        <v>0.634</v>
      </c>
    </row>
    <row r="32" spans="1:7" ht="12.75">
      <c r="A32" s="20">
        <v>29</v>
      </c>
      <c r="B32" s="1" t="s">
        <v>27</v>
      </c>
      <c r="C32" s="22">
        <v>36322111</v>
      </c>
      <c r="D32" s="2"/>
      <c r="E32" s="34">
        <v>10000</v>
      </c>
      <c r="F32" s="31">
        <v>10350</v>
      </c>
      <c r="G32" s="37">
        <f t="shared" si="1"/>
        <v>1.035</v>
      </c>
    </row>
    <row r="33" spans="1:7" ht="12.75">
      <c r="A33" s="20">
        <v>30</v>
      </c>
      <c r="B33" s="1" t="s">
        <v>28</v>
      </c>
      <c r="C33" s="22">
        <v>36392132</v>
      </c>
      <c r="D33" s="2"/>
      <c r="E33" s="34">
        <v>80000</v>
      </c>
      <c r="F33" s="31">
        <v>96891</v>
      </c>
      <c r="G33" s="37">
        <f t="shared" si="1"/>
        <v>1.2111375</v>
      </c>
    </row>
    <row r="34" spans="1:7" ht="12.75">
      <c r="A34" s="20">
        <v>31</v>
      </c>
      <c r="B34" s="1" t="s">
        <v>29</v>
      </c>
      <c r="C34" s="22">
        <v>37222111</v>
      </c>
      <c r="D34" s="2"/>
      <c r="E34" s="34">
        <v>150000</v>
      </c>
      <c r="F34" s="31">
        <v>168348</v>
      </c>
      <c r="G34" s="37">
        <f t="shared" si="1"/>
        <v>1.12232</v>
      </c>
    </row>
    <row r="35" spans="1:7" ht="12.75">
      <c r="A35" s="20">
        <v>32</v>
      </c>
      <c r="B35" s="1" t="s">
        <v>93</v>
      </c>
      <c r="C35" s="22">
        <v>37252324</v>
      </c>
      <c r="D35" s="2"/>
      <c r="E35" s="34">
        <v>5000</v>
      </c>
      <c r="F35" s="31">
        <v>2325</v>
      </c>
      <c r="G35" s="37">
        <f t="shared" si="1"/>
        <v>0.465</v>
      </c>
    </row>
    <row r="36" spans="1:7" ht="12.75">
      <c r="A36" s="20">
        <v>33</v>
      </c>
      <c r="B36" s="1" t="s">
        <v>30</v>
      </c>
      <c r="C36" s="22">
        <v>43512132</v>
      </c>
      <c r="D36" s="2"/>
      <c r="E36" s="34">
        <v>250000</v>
      </c>
      <c r="F36" s="31">
        <v>243950</v>
      </c>
      <c r="G36" s="37">
        <f t="shared" si="1"/>
        <v>0.9758</v>
      </c>
    </row>
    <row r="37" spans="1:7" ht="12.75">
      <c r="A37" s="20">
        <v>34</v>
      </c>
      <c r="B37" s="1" t="s">
        <v>31</v>
      </c>
      <c r="C37" s="22">
        <v>36132132</v>
      </c>
      <c r="D37" s="2"/>
      <c r="E37" s="34">
        <v>110000</v>
      </c>
      <c r="F37" s="31">
        <v>129027</v>
      </c>
      <c r="G37" s="37">
        <f t="shared" si="1"/>
        <v>1.1729727272727273</v>
      </c>
    </row>
    <row r="38" spans="1:7" ht="12.75">
      <c r="A38" s="20">
        <v>35</v>
      </c>
      <c r="B38" s="1" t="s">
        <v>32</v>
      </c>
      <c r="C38" s="22">
        <v>61712111</v>
      </c>
      <c r="D38" s="2"/>
      <c r="E38" s="34">
        <v>5000</v>
      </c>
      <c r="F38" s="31">
        <v>8187</v>
      </c>
      <c r="G38" s="37">
        <f t="shared" si="1"/>
        <v>1.6374</v>
      </c>
    </row>
    <row r="39" spans="1:7" ht="12.75">
      <c r="A39" s="20">
        <v>36</v>
      </c>
      <c r="B39" s="1" t="s">
        <v>70</v>
      </c>
      <c r="C39" s="22">
        <v>36392131</v>
      </c>
      <c r="D39" s="2"/>
      <c r="E39" s="34">
        <v>60000</v>
      </c>
      <c r="F39" s="31">
        <v>135383.5</v>
      </c>
      <c r="G39" s="37">
        <f t="shared" si="1"/>
        <v>2.2563916666666666</v>
      </c>
    </row>
    <row r="40" spans="1:7" ht="12.75">
      <c r="A40" s="20">
        <v>37</v>
      </c>
      <c r="B40" s="1" t="s">
        <v>33</v>
      </c>
      <c r="C40" s="22">
        <v>63102141</v>
      </c>
      <c r="D40" s="2"/>
      <c r="E40" s="34">
        <v>80000</v>
      </c>
      <c r="F40" s="31">
        <v>102258.41</v>
      </c>
      <c r="G40" s="37">
        <f t="shared" si="1"/>
        <v>1.278230125</v>
      </c>
    </row>
    <row r="41" spans="1:7" ht="12.75">
      <c r="A41" s="20">
        <v>38</v>
      </c>
      <c r="B41" s="1" t="s">
        <v>0</v>
      </c>
      <c r="C41" s="22">
        <v>36392111</v>
      </c>
      <c r="D41" s="2"/>
      <c r="E41" s="34">
        <v>20000</v>
      </c>
      <c r="F41" s="31">
        <v>12219</v>
      </c>
      <c r="G41" s="37">
        <f t="shared" si="1"/>
        <v>0.61095</v>
      </c>
    </row>
    <row r="42" spans="1:7" ht="12.75">
      <c r="A42" s="20">
        <v>39</v>
      </c>
      <c r="B42" s="1" t="s">
        <v>34</v>
      </c>
      <c r="C42" s="22">
        <v>22192111</v>
      </c>
      <c r="D42" s="2"/>
      <c r="E42" s="34">
        <v>240000</v>
      </c>
      <c r="F42" s="31">
        <v>253026</v>
      </c>
      <c r="G42" s="37">
        <f t="shared" si="1"/>
        <v>1.054275</v>
      </c>
    </row>
    <row r="43" spans="1:7" ht="12.75">
      <c r="A43" s="20">
        <v>40</v>
      </c>
      <c r="B43" s="1" t="s">
        <v>73</v>
      </c>
      <c r="C43" s="4" t="s">
        <v>151</v>
      </c>
      <c r="D43" s="2"/>
      <c r="E43" s="34">
        <v>100000</v>
      </c>
      <c r="F43" s="31">
        <v>0</v>
      </c>
      <c r="G43" s="37"/>
    </row>
    <row r="44" spans="1:7" ht="12.75">
      <c r="A44" s="20">
        <v>41</v>
      </c>
      <c r="B44" s="1" t="s">
        <v>74</v>
      </c>
      <c r="C44" s="23" t="s">
        <v>83</v>
      </c>
      <c r="D44" s="2"/>
      <c r="E44" s="34">
        <v>1420000</v>
      </c>
      <c r="F44" s="31">
        <v>1420120.8</v>
      </c>
      <c r="G44" s="37">
        <f aca="true" t="shared" si="2" ref="G44:G49">F44/E44</f>
        <v>1.0000850704225352</v>
      </c>
    </row>
    <row r="45" spans="1:7" ht="12.75">
      <c r="A45" s="20">
        <v>42</v>
      </c>
      <c r="B45" s="1" t="s">
        <v>75</v>
      </c>
      <c r="C45" s="4">
        <v>4213</v>
      </c>
      <c r="D45" s="2"/>
      <c r="E45" s="34">
        <v>1300000</v>
      </c>
      <c r="F45" s="31">
        <v>1304603</v>
      </c>
      <c r="G45" s="37">
        <f t="shared" si="2"/>
        <v>1.0035407692307692</v>
      </c>
    </row>
    <row r="46" spans="1:7" ht="12.75">
      <c r="A46" s="28">
        <v>43</v>
      </c>
      <c r="B46" s="65" t="s">
        <v>1</v>
      </c>
      <c r="C46" s="81" t="s">
        <v>140</v>
      </c>
      <c r="D46" s="2"/>
      <c r="E46" s="59">
        <v>10000</v>
      </c>
      <c r="F46" s="31">
        <v>17789</v>
      </c>
      <c r="G46" s="37">
        <f t="shared" si="2"/>
        <v>1.7789</v>
      </c>
    </row>
    <row r="47" spans="1:7" ht="12.75">
      <c r="A47" s="28">
        <v>44</v>
      </c>
      <c r="B47" s="66" t="s">
        <v>88</v>
      </c>
      <c r="C47" s="23" t="s">
        <v>119</v>
      </c>
      <c r="D47" s="29"/>
      <c r="E47" s="35">
        <v>9000</v>
      </c>
      <c r="F47" s="31">
        <v>8925</v>
      </c>
      <c r="G47" s="37">
        <f t="shared" si="2"/>
        <v>0.9916666666666667</v>
      </c>
    </row>
    <row r="48" spans="1:7" ht="12.75">
      <c r="A48" s="28">
        <v>45</v>
      </c>
      <c r="B48" s="66" t="s">
        <v>89</v>
      </c>
      <c r="C48" s="4" t="s">
        <v>120</v>
      </c>
      <c r="D48" s="29"/>
      <c r="E48" s="35">
        <v>250000</v>
      </c>
      <c r="F48" s="31">
        <v>292000</v>
      </c>
      <c r="G48" s="37">
        <f t="shared" si="2"/>
        <v>1.168</v>
      </c>
    </row>
    <row r="49" spans="1:7" ht="12.75">
      <c r="A49" s="28">
        <v>46</v>
      </c>
      <c r="B49" s="66" t="s">
        <v>90</v>
      </c>
      <c r="C49" s="4">
        <v>4122</v>
      </c>
      <c r="D49" s="29"/>
      <c r="E49" s="35">
        <v>1000000</v>
      </c>
      <c r="F49" s="31">
        <v>839324.63</v>
      </c>
      <c r="G49" s="37">
        <f t="shared" si="2"/>
        <v>0.83932463</v>
      </c>
    </row>
    <row r="50" spans="1:7" ht="12.75">
      <c r="A50" s="28">
        <v>47</v>
      </c>
      <c r="B50" s="66" t="s">
        <v>91</v>
      </c>
      <c r="C50" s="4"/>
      <c r="D50" s="29"/>
      <c r="E50" s="35"/>
      <c r="F50" s="31">
        <v>75065.09</v>
      </c>
      <c r="G50" s="37"/>
    </row>
    <row r="51" spans="1:7" ht="12.75">
      <c r="A51" s="28">
        <v>48</v>
      </c>
      <c r="B51" s="66" t="s">
        <v>133</v>
      </c>
      <c r="C51" s="4"/>
      <c r="D51" s="29"/>
      <c r="E51" s="35"/>
      <c r="F51" s="31">
        <v>17255.19</v>
      </c>
      <c r="G51" s="37"/>
    </row>
    <row r="52" spans="1:7" ht="12.75">
      <c r="A52" s="28">
        <v>49</v>
      </c>
      <c r="B52" s="66" t="s">
        <v>97</v>
      </c>
      <c r="C52" s="81" t="s">
        <v>141</v>
      </c>
      <c r="D52" s="29"/>
      <c r="E52" s="30">
        <v>36000</v>
      </c>
      <c r="F52" s="31">
        <v>36491.62</v>
      </c>
      <c r="G52" s="37">
        <f aca="true" t="shared" si="3" ref="G52:G67">F52/E52</f>
        <v>1.013656111111111</v>
      </c>
    </row>
    <row r="53" spans="1:7" ht="12.75">
      <c r="A53" s="38">
        <v>50</v>
      </c>
      <c r="B53" s="1" t="s">
        <v>92</v>
      </c>
      <c r="C53" s="81" t="s">
        <v>142</v>
      </c>
      <c r="D53" s="29"/>
      <c r="E53" s="30">
        <v>50000</v>
      </c>
      <c r="F53" s="31">
        <v>74129.65</v>
      </c>
      <c r="G53" s="37">
        <f t="shared" si="3"/>
        <v>1.4825929999999998</v>
      </c>
    </row>
    <row r="54" spans="1:7" ht="12.75">
      <c r="A54" s="38">
        <v>51</v>
      </c>
      <c r="B54" s="1" t="s">
        <v>94</v>
      </c>
      <c r="C54" s="81" t="s">
        <v>143</v>
      </c>
      <c r="D54" s="29"/>
      <c r="E54" s="30">
        <v>250000</v>
      </c>
      <c r="F54" s="31">
        <v>228286.5</v>
      </c>
      <c r="G54" s="37">
        <f t="shared" si="3"/>
        <v>0.913146</v>
      </c>
    </row>
    <row r="55" spans="1:7" ht="12.75">
      <c r="A55" s="38">
        <v>52</v>
      </c>
      <c r="B55" s="1" t="s">
        <v>95</v>
      </c>
      <c r="C55" s="81" t="s">
        <v>144</v>
      </c>
      <c r="D55" s="29"/>
      <c r="E55" s="30">
        <v>15000</v>
      </c>
      <c r="F55" s="31">
        <v>15000</v>
      </c>
      <c r="G55" s="37">
        <f t="shared" si="3"/>
        <v>1</v>
      </c>
    </row>
    <row r="56" spans="1:7" ht="12.75">
      <c r="A56" s="60">
        <v>53</v>
      </c>
      <c r="B56" s="67" t="s">
        <v>172</v>
      </c>
      <c r="C56" s="82" t="s">
        <v>145</v>
      </c>
      <c r="D56" s="61"/>
      <c r="E56" s="62">
        <v>6000</v>
      </c>
      <c r="F56" s="63">
        <v>20715.6</v>
      </c>
      <c r="G56" s="46">
        <f t="shared" si="3"/>
        <v>3.4526</v>
      </c>
    </row>
    <row r="57" spans="1:7" ht="12.75">
      <c r="A57" s="28">
        <v>54</v>
      </c>
      <c r="B57" s="1" t="s">
        <v>117</v>
      </c>
      <c r="C57" s="23" t="s">
        <v>121</v>
      </c>
      <c r="D57" s="2"/>
      <c r="E57" s="59">
        <v>20000</v>
      </c>
      <c r="F57" s="31">
        <v>20160</v>
      </c>
      <c r="G57" s="37">
        <f t="shared" si="3"/>
        <v>1.008</v>
      </c>
    </row>
    <row r="58" spans="1:7" ht="12.75">
      <c r="A58" s="28">
        <v>55</v>
      </c>
      <c r="B58" s="1" t="s">
        <v>118</v>
      </c>
      <c r="C58" s="23">
        <v>4222</v>
      </c>
      <c r="D58" s="2"/>
      <c r="E58" s="59">
        <v>250000</v>
      </c>
      <c r="F58" s="31">
        <v>250000</v>
      </c>
      <c r="G58" s="37">
        <f t="shared" si="3"/>
        <v>1</v>
      </c>
    </row>
    <row r="59" spans="1:7" ht="12.75">
      <c r="A59" s="28">
        <v>56</v>
      </c>
      <c r="B59" s="1" t="s">
        <v>126</v>
      </c>
      <c r="C59" s="81" t="s">
        <v>146</v>
      </c>
      <c r="D59" s="2"/>
      <c r="E59" s="59">
        <v>350000</v>
      </c>
      <c r="F59" s="31">
        <v>350000</v>
      </c>
      <c r="G59" s="37">
        <f t="shared" si="3"/>
        <v>1</v>
      </c>
    </row>
    <row r="60" spans="1:7" ht="12.75">
      <c r="A60" s="28">
        <v>57</v>
      </c>
      <c r="B60" s="1" t="s">
        <v>134</v>
      </c>
      <c r="C60" s="81" t="s">
        <v>147</v>
      </c>
      <c r="D60" s="2"/>
      <c r="E60" s="59">
        <v>790000</v>
      </c>
      <c r="F60" s="31">
        <v>646666.88</v>
      </c>
      <c r="G60" s="37">
        <f t="shared" si="3"/>
        <v>0.8185656708860759</v>
      </c>
    </row>
    <row r="61" spans="1:7" ht="12.75">
      <c r="A61" s="28">
        <v>58</v>
      </c>
      <c r="B61" s="1" t="s">
        <v>135</v>
      </c>
      <c r="C61" s="81" t="s">
        <v>148</v>
      </c>
      <c r="D61" s="2"/>
      <c r="E61" s="59">
        <v>540000</v>
      </c>
      <c r="F61" s="31">
        <v>499550.46</v>
      </c>
      <c r="G61" s="37">
        <f t="shared" si="3"/>
        <v>0.9250934444444445</v>
      </c>
    </row>
    <row r="62" spans="1:7" ht="12.75" customHeight="1">
      <c r="A62" s="28">
        <v>59</v>
      </c>
      <c r="B62" s="1" t="s">
        <v>136</v>
      </c>
      <c r="C62" s="81" t="s">
        <v>149</v>
      </c>
      <c r="D62" s="2"/>
      <c r="E62" s="59">
        <v>540000</v>
      </c>
      <c r="F62" s="31">
        <v>519259.42</v>
      </c>
      <c r="G62" s="37">
        <f t="shared" si="3"/>
        <v>0.9615915185185185</v>
      </c>
    </row>
    <row r="63" spans="1:7" ht="12.75">
      <c r="A63" s="28">
        <v>60</v>
      </c>
      <c r="B63" s="1" t="s">
        <v>137</v>
      </c>
      <c r="C63" s="81" t="s">
        <v>147</v>
      </c>
      <c r="D63" s="2"/>
      <c r="E63" s="59">
        <v>60000</v>
      </c>
      <c r="F63" s="31">
        <v>43592</v>
      </c>
      <c r="G63" s="37">
        <f t="shared" si="3"/>
        <v>0.7265333333333334</v>
      </c>
    </row>
    <row r="64" spans="1:7" ht="12.75">
      <c r="A64" s="28">
        <v>61</v>
      </c>
      <c r="B64" s="1" t="s">
        <v>138</v>
      </c>
      <c r="C64" s="81" t="s">
        <v>150</v>
      </c>
      <c r="D64" s="2"/>
      <c r="E64" s="59">
        <v>185000</v>
      </c>
      <c r="F64" s="31">
        <v>188668.33</v>
      </c>
      <c r="G64" s="37">
        <f t="shared" si="3"/>
        <v>1.0198288108108107</v>
      </c>
    </row>
    <row r="65" spans="1:7" ht="12.75">
      <c r="A65" s="28">
        <v>62</v>
      </c>
      <c r="B65" s="66" t="s">
        <v>131</v>
      </c>
      <c r="C65" s="80" t="s">
        <v>132</v>
      </c>
      <c r="D65" s="29"/>
      <c r="E65" s="30">
        <v>9000</v>
      </c>
      <c r="F65" s="31">
        <v>23080</v>
      </c>
      <c r="G65" s="37">
        <f t="shared" si="3"/>
        <v>2.5644444444444443</v>
      </c>
    </row>
    <row r="66" spans="1:7" ht="12.75">
      <c r="A66" s="28">
        <v>63</v>
      </c>
      <c r="B66" s="66" t="s">
        <v>162</v>
      </c>
      <c r="C66" s="80" t="s">
        <v>163</v>
      </c>
      <c r="D66" s="29"/>
      <c r="E66" s="30">
        <v>76500</v>
      </c>
      <c r="F66" s="31">
        <v>76500</v>
      </c>
      <c r="G66" s="37">
        <f t="shared" si="3"/>
        <v>1</v>
      </c>
    </row>
    <row r="67" spans="1:7" ht="12.75">
      <c r="A67" s="28">
        <v>64</v>
      </c>
      <c r="B67" s="66" t="s">
        <v>169</v>
      </c>
      <c r="C67" s="87">
        <v>55122111</v>
      </c>
      <c r="D67" s="29"/>
      <c r="E67" s="30">
        <v>17500</v>
      </c>
      <c r="F67" s="31">
        <v>17505</v>
      </c>
      <c r="G67" s="37">
        <f t="shared" si="3"/>
        <v>1.0002857142857142</v>
      </c>
    </row>
    <row r="68" spans="1:7" ht="15">
      <c r="A68" s="28">
        <v>65</v>
      </c>
      <c r="B68" s="3" t="s">
        <v>101</v>
      </c>
      <c r="C68" s="4"/>
      <c r="D68" s="4"/>
      <c r="E68" s="78">
        <f>SUM(E5:E67)</f>
        <v>25806080</v>
      </c>
      <c r="F68" s="76">
        <f>SUM(F5:F67)</f>
        <v>26663728.680000003</v>
      </c>
      <c r="G68" s="27">
        <f>F68/E68</f>
        <v>1.033234364924855</v>
      </c>
    </row>
    <row r="69" spans="1:7" ht="12.75" customHeight="1">
      <c r="A69" s="28">
        <v>66</v>
      </c>
      <c r="B69" s="83" t="s">
        <v>153</v>
      </c>
      <c r="C69" s="4"/>
      <c r="D69" s="4"/>
      <c r="E69" s="78"/>
      <c r="F69" s="31">
        <v>6125.46</v>
      </c>
      <c r="G69" s="27"/>
    </row>
    <row r="70" spans="1:7" ht="12.75">
      <c r="A70" s="28">
        <v>67</v>
      </c>
      <c r="B70" s="1" t="s">
        <v>154</v>
      </c>
      <c r="C70" s="64"/>
      <c r="D70" s="2"/>
      <c r="E70" s="59"/>
      <c r="F70" s="31">
        <v>2398.56</v>
      </c>
      <c r="G70" s="27"/>
    </row>
    <row r="71" spans="1:7" ht="12.75">
      <c r="A71" s="28">
        <v>68</v>
      </c>
      <c r="B71" s="1" t="s">
        <v>128</v>
      </c>
      <c r="C71" s="64"/>
      <c r="D71" s="2"/>
      <c r="E71" s="59"/>
      <c r="F71" s="31">
        <v>6000</v>
      </c>
      <c r="G71" s="27"/>
    </row>
    <row r="72" spans="1:7" ht="12.75">
      <c r="A72" s="79">
        <v>69</v>
      </c>
      <c r="B72" s="66" t="s">
        <v>170</v>
      </c>
      <c r="C72" s="80"/>
      <c r="D72" s="29"/>
      <c r="E72" s="30"/>
      <c r="F72" s="31">
        <v>429</v>
      </c>
      <c r="G72" s="37"/>
    </row>
    <row r="73" spans="1:7" ht="12.75">
      <c r="A73" s="79">
        <v>70</v>
      </c>
      <c r="B73" s="66" t="s">
        <v>171</v>
      </c>
      <c r="C73" s="80"/>
      <c r="D73" s="29"/>
      <c r="E73" s="30"/>
      <c r="F73" s="31">
        <v>9800</v>
      </c>
      <c r="G73" s="37"/>
    </row>
    <row r="74" spans="1:7" ht="12.75">
      <c r="A74" s="79">
        <v>71</v>
      </c>
      <c r="B74" s="66" t="s">
        <v>173</v>
      </c>
      <c r="C74" s="80"/>
      <c r="D74" s="29"/>
      <c r="E74" s="30"/>
      <c r="F74" s="31">
        <v>13320</v>
      </c>
      <c r="G74" s="37"/>
    </row>
    <row r="75" spans="1:7" ht="12.75">
      <c r="A75" s="79">
        <v>72</v>
      </c>
      <c r="B75" s="66" t="s">
        <v>174</v>
      </c>
      <c r="C75" s="80"/>
      <c r="D75" s="29"/>
      <c r="E75" s="30"/>
      <c r="F75" s="31">
        <v>1046</v>
      </c>
      <c r="G75" s="37"/>
    </row>
    <row r="76" spans="1:7" ht="12.75">
      <c r="A76" s="79"/>
      <c r="B76" s="66"/>
      <c r="C76" s="80"/>
      <c r="D76" s="29"/>
      <c r="E76" s="30"/>
      <c r="F76" s="31"/>
      <c r="G76" s="37"/>
    </row>
    <row r="77" spans="1:7" ht="13.5" thickBot="1">
      <c r="A77" s="79"/>
      <c r="B77" s="84" t="s">
        <v>96</v>
      </c>
      <c r="C77" s="80"/>
      <c r="D77" s="29"/>
      <c r="E77" s="58">
        <f>SUM(E68)</f>
        <v>25806080</v>
      </c>
      <c r="F77" s="76">
        <f>SUM(F68:F76)</f>
        <v>26702847.700000003</v>
      </c>
      <c r="G77" s="27">
        <f>F77/E77</f>
        <v>1.0347502487785825</v>
      </c>
    </row>
    <row r="78" spans="1:7" ht="12.75">
      <c r="A78" s="79"/>
      <c r="B78" s="66"/>
      <c r="C78" s="80"/>
      <c r="D78" s="29"/>
      <c r="E78" s="30"/>
      <c r="F78" s="31"/>
      <c r="G78" s="37"/>
    </row>
    <row r="79" spans="1:7" ht="12.75">
      <c r="A79" s="38">
        <v>73</v>
      </c>
      <c r="B79" s="2" t="s">
        <v>159</v>
      </c>
      <c r="C79" s="86" t="s">
        <v>160</v>
      </c>
      <c r="D79" s="29"/>
      <c r="E79" s="100"/>
      <c r="F79" s="31">
        <v>20246.03</v>
      </c>
      <c r="G79" s="37"/>
    </row>
    <row r="80" spans="1:7" ht="15.75" thickBot="1">
      <c r="A80" s="77">
        <v>74</v>
      </c>
      <c r="B80" s="84"/>
      <c r="C80" s="42"/>
      <c r="D80" s="43"/>
      <c r="E80" s="44"/>
      <c r="F80" s="44">
        <f>SUM(F77:F79)</f>
        <v>26723093.730000004</v>
      </c>
      <c r="G80" s="85"/>
    </row>
    <row r="81" spans="1:7" ht="15">
      <c r="A81" s="97"/>
      <c r="B81" s="89"/>
      <c r="C81" s="39"/>
      <c r="D81" s="40"/>
      <c r="E81" s="90"/>
      <c r="F81" s="90"/>
      <c r="G81" s="91"/>
    </row>
    <row r="82" spans="2:5" ht="12.75">
      <c r="B82" s="4" t="s">
        <v>109</v>
      </c>
      <c r="C82" s="1"/>
      <c r="D82" s="98"/>
      <c r="E82" s="31"/>
    </row>
    <row r="83" spans="2:5" ht="12.75">
      <c r="B83" s="1" t="s">
        <v>102</v>
      </c>
      <c r="C83" s="1"/>
      <c r="D83" s="98"/>
      <c r="E83" s="31">
        <v>1094400.43</v>
      </c>
    </row>
    <row r="84" spans="2:5" ht="12.75">
      <c r="B84" s="1" t="s">
        <v>103</v>
      </c>
      <c r="C84" s="1"/>
      <c r="D84" s="98"/>
      <c r="E84" s="31">
        <v>583671.64</v>
      </c>
    </row>
    <row r="85" spans="2:5" ht="12.75">
      <c r="B85" s="1" t="s">
        <v>104</v>
      </c>
      <c r="C85" s="1"/>
      <c r="D85" s="98"/>
      <c r="E85" s="31">
        <v>6830278.92</v>
      </c>
    </row>
    <row r="86" spans="2:5" ht="12.75">
      <c r="B86" s="1" t="s">
        <v>105</v>
      </c>
      <c r="C86" s="1"/>
      <c r="D86" s="98"/>
      <c r="E86" s="31">
        <v>439591.12</v>
      </c>
    </row>
    <row r="87" spans="2:5" ht="12.75">
      <c r="B87" s="1" t="s">
        <v>106</v>
      </c>
      <c r="C87" s="1"/>
      <c r="D87" s="98"/>
      <c r="E87" s="31">
        <v>10933.68</v>
      </c>
    </row>
    <row r="88" spans="2:5" ht="12.75">
      <c r="B88" s="1" t="s">
        <v>107</v>
      </c>
      <c r="C88" s="1"/>
      <c r="D88" s="98"/>
      <c r="E88" s="31">
        <v>16050.95</v>
      </c>
    </row>
    <row r="89" spans="2:5" ht="12.75">
      <c r="B89" s="1" t="s">
        <v>84</v>
      </c>
      <c r="C89" s="1"/>
      <c r="D89" s="98"/>
      <c r="E89" s="31">
        <v>98372.4</v>
      </c>
    </row>
    <row r="90" spans="2:5" ht="12.75">
      <c r="B90" s="1" t="s">
        <v>108</v>
      </c>
      <c r="C90" s="1"/>
      <c r="D90" s="98"/>
      <c r="E90" s="31">
        <v>275207.67</v>
      </c>
    </row>
    <row r="91" spans="2:5" ht="12.75">
      <c r="B91" s="1" t="s">
        <v>110</v>
      </c>
      <c r="C91" s="1"/>
      <c r="D91" s="98"/>
      <c r="E91" s="76">
        <v>9348506.81</v>
      </c>
    </row>
    <row r="92" spans="2:5" ht="12.75">
      <c r="B92" s="1"/>
      <c r="C92" s="1"/>
      <c r="D92" s="98"/>
      <c r="E92" s="76"/>
    </row>
    <row r="93" spans="2:5" ht="12.75">
      <c r="B93" s="1"/>
      <c r="C93" s="1"/>
      <c r="D93" s="98"/>
      <c r="E93" s="31"/>
    </row>
    <row r="94" spans="2:5" ht="12.75">
      <c r="B94" s="4" t="s">
        <v>164</v>
      </c>
      <c r="C94" s="1"/>
      <c r="D94" s="98"/>
      <c r="E94" s="76">
        <v>26723093.73</v>
      </c>
    </row>
    <row r="95" spans="2:5" ht="12.75">
      <c r="B95" s="4" t="s">
        <v>165</v>
      </c>
      <c r="C95" s="1"/>
      <c r="D95" s="98"/>
      <c r="E95" s="76">
        <v>-24173639.42</v>
      </c>
    </row>
    <row r="96" spans="2:5" ht="12.75">
      <c r="B96" s="1"/>
      <c r="C96" s="1"/>
      <c r="D96" s="98"/>
      <c r="E96" s="31"/>
    </row>
    <row r="97" spans="2:5" ht="12.75">
      <c r="B97" s="1"/>
      <c r="C97" s="1"/>
      <c r="D97" s="98"/>
      <c r="E97" s="76">
        <f>SUM(E91:E95)</f>
        <v>11897961.119999997</v>
      </c>
    </row>
    <row r="98" spans="2:5" ht="12.75">
      <c r="B98" s="1"/>
      <c r="C98" s="1"/>
      <c r="D98" s="98"/>
      <c r="E98" s="31"/>
    </row>
    <row r="99" spans="2:5" ht="12.75">
      <c r="B99" s="4" t="s">
        <v>166</v>
      </c>
      <c r="C99" s="1"/>
      <c r="D99" s="98"/>
      <c r="E99" s="31"/>
    </row>
    <row r="100" spans="2:5" ht="12.75">
      <c r="B100" s="1" t="s">
        <v>102</v>
      </c>
      <c r="C100" s="1"/>
      <c r="D100" s="98"/>
      <c r="E100" s="31">
        <v>1702202.25</v>
      </c>
    </row>
    <row r="101" spans="2:5" ht="12.75">
      <c r="B101" s="1" t="s">
        <v>103</v>
      </c>
      <c r="C101" s="1"/>
      <c r="D101" s="98"/>
      <c r="E101" s="31">
        <v>314980.97</v>
      </c>
    </row>
    <row r="102" spans="2:5" ht="12.75">
      <c r="B102" s="1" t="s">
        <v>104</v>
      </c>
      <c r="C102" s="1"/>
      <c r="D102" s="98"/>
      <c r="E102" s="31">
        <v>8925074.58</v>
      </c>
    </row>
    <row r="103" spans="2:5" ht="12.75">
      <c r="B103" s="1" t="s">
        <v>155</v>
      </c>
      <c r="C103" s="1"/>
      <c r="D103" s="98"/>
      <c r="E103" s="31">
        <v>157435.07</v>
      </c>
    </row>
    <row r="104" spans="2:5" ht="12.75">
      <c r="B104" s="1" t="s">
        <v>105</v>
      </c>
      <c r="C104" s="1"/>
      <c r="D104" s="98"/>
      <c r="E104" s="31">
        <v>434777.77</v>
      </c>
    </row>
    <row r="105" spans="2:5" ht="12.75">
      <c r="B105" s="1" t="s">
        <v>106</v>
      </c>
      <c r="C105" s="1"/>
      <c r="D105" s="98"/>
      <c r="E105" s="31">
        <v>8391.97</v>
      </c>
    </row>
    <row r="106" spans="2:5" ht="12.75">
      <c r="B106" s="1" t="s">
        <v>107</v>
      </c>
      <c r="C106" s="1"/>
      <c r="D106" s="98"/>
      <c r="E106" s="31">
        <v>14794.01</v>
      </c>
    </row>
    <row r="107" spans="2:5" ht="12.75">
      <c r="B107" s="1"/>
      <c r="C107" s="1"/>
      <c r="D107" s="98"/>
      <c r="E107" s="31"/>
    </row>
    <row r="108" spans="2:5" ht="12.75">
      <c r="B108" s="1" t="s">
        <v>100</v>
      </c>
      <c r="C108" s="1"/>
      <c r="D108" s="98"/>
      <c r="E108" s="76">
        <f>SUM(E100:E107)</f>
        <v>11557656.620000001</v>
      </c>
    </row>
    <row r="109" spans="2:5" ht="12.75">
      <c r="B109" s="1"/>
      <c r="C109" s="1"/>
      <c r="D109" s="98"/>
      <c r="E109" s="31"/>
    </row>
    <row r="110" spans="2:5" ht="12.75">
      <c r="B110" s="1" t="s">
        <v>84</v>
      </c>
      <c r="C110" s="1"/>
      <c r="D110" s="98"/>
      <c r="E110" s="31">
        <v>105332.79</v>
      </c>
    </row>
    <row r="111" spans="2:5" ht="12.75">
      <c r="B111" s="1" t="s">
        <v>108</v>
      </c>
      <c r="C111" s="1"/>
      <c r="D111" s="98"/>
      <c r="E111" s="31">
        <v>234971.71</v>
      </c>
    </row>
    <row r="112" spans="2:5" ht="12.75">
      <c r="B112" s="1"/>
      <c r="C112" s="1"/>
      <c r="D112" s="98"/>
      <c r="E112" s="31"/>
    </row>
    <row r="113" spans="2:5" ht="12.75">
      <c r="B113" s="4" t="s">
        <v>167</v>
      </c>
      <c r="C113" s="4"/>
      <c r="D113" s="99"/>
      <c r="E113" s="76">
        <f>SUM(E108:E111)</f>
        <v>11897961.120000001</v>
      </c>
    </row>
    <row r="114" spans="2:5" ht="12.75">
      <c r="B114" s="4"/>
      <c r="C114" s="4"/>
      <c r="D114" s="99"/>
      <c r="E114" s="76"/>
    </row>
    <row r="115" spans="2:5" ht="12.75">
      <c r="B115" s="4" t="s">
        <v>130</v>
      </c>
      <c r="C115" s="4"/>
      <c r="D115" s="99"/>
      <c r="E115" s="76">
        <v>11662996.53</v>
      </c>
    </row>
    <row r="116" spans="2:5" ht="12.75">
      <c r="B116" s="70"/>
      <c r="C116" s="70"/>
      <c r="D116" s="71"/>
      <c r="E116" s="75"/>
    </row>
    <row r="117" spans="2:5" ht="12.75">
      <c r="B117" s="70"/>
      <c r="C117" s="70"/>
      <c r="D117" s="71"/>
      <c r="E117" s="75"/>
    </row>
    <row r="118" spans="2:5" ht="12.75">
      <c r="B118" s="68"/>
      <c r="C118" s="68"/>
      <c r="D118" s="69"/>
      <c r="E118" s="4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8">
      <selection activeCell="A79" sqref="A79"/>
    </sheetView>
  </sheetViews>
  <sheetFormatPr defaultColWidth="9.140625" defaultRowHeight="12.75"/>
  <cols>
    <col min="1" max="1" width="4.57421875" style="0" customWidth="1"/>
    <col min="2" max="2" width="39.00390625" style="0" customWidth="1"/>
    <col min="3" max="3" width="0.2890625" style="0" customWidth="1"/>
    <col min="4" max="4" width="15.421875" style="11" customWidth="1"/>
    <col min="5" max="5" width="15.57421875" style="74" customWidth="1"/>
    <col min="6" max="6" width="9.140625" style="45" customWidth="1"/>
  </cols>
  <sheetData>
    <row r="1" spans="1:6" ht="15">
      <c r="A1" s="19"/>
      <c r="B1" s="3" t="s">
        <v>86</v>
      </c>
      <c r="C1" s="2"/>
      <c r="D1" s="47" t="s">
        <v>64</v>
      </c>
      <c r="E1" s="53" t="s">
        <v>111</v>
      </c>
      <c r="F1" s="54" t="s">
        <v>98</v>
      </c>
    </row>
    <row r="2" spans="1:6" ht="12.75">
      <c r="A2" s="20">
        <v>1</v>
      </c>
      <c r="B2" s="12" t="s">
        <v>36</v>
      </c>
      <c r="C2" s="2"/>
      <c r="D2" s="48">
        <v>940000</v>
      </c>
      <c r="E2" s="53">
        <v>942762.1</v>
      </c>
      <c r="F2" s="55">
        <f>E2/D2</f>
        <v>1.002938404255319</v>
      </c>
    </row>
    <row r="3" spans="1:6" ht="12.75">
      <c r="A3" s="20">
        <v>2</v>
      </c>
      <c r="B3" s="1" t="s">
        <v>37</v>
      </c>
      <c r="C3" s="2"/>
      <c r="D3" s="34">
        <v>70000</v>
      </c>
      <c r="E3" s="53">
        <v>65405</v>
      </c>
      <c r="F3" s="55">
        <f>E3/D3</f>
        <v>0.9343571428571429</v>
      </c>
    </row>
    <row r="4" spans="1:6" ht="12.75">
      <c r="A4" s="20">
        <v>3</v>
      </c>
      <c r="B4" s="1" t="s">
        <v>38</v>
      </c>
      <c r="C4" s="2"/>
      <c r="D4" s="34">
        <v>100000</v>
      </c>
      <c r="E4" s="53">
        <v>99720</v>
      </c>
      <c r="F4" s="55">
        <f>E4/D4</f>
        <v>0.9972</v>
      </c>
    </row>
    <row r="5" spans="1:6" ht="12.75">
      <c r="A5" s="20">
        <v>4</v>
      </c>
      <c r="B5" s="1" t="s">
        <v>39</v>
      </c>
      <c r="C5" s="2"/>
      <c r="D5" s="48">
        <v>300000</v>
      </c>
      <c r="E5" s="53">
        <v>300000</v>
      </c>
      <c r="F5" s="55">
        <f aca="true" t="shared" si="0" ref="F5:F11">E5/D5</f>
        <v>1</v>
      </c>
    </row>
    <row r="6" spans="1:6" ht="12.75">
      <c r="A6" s="20">
        <v>5</v>
      </c>
      <c r="B6" s="1" t="s">
        <v>40</v>
      </c>
      <c r="C6" s="2"/>
      <c r="D6" s="34">
        <v>2660000</v>
      </c>
      <c r="E6" s="53">
        <v>2660000</v>
      </c>
      <c r="F6" s="55">
        <f t="shared" si="0"/>
        <v>1</v>
      </c>
    </row>
    <row r="7" spans="1:6" ht="12.75">
      <c r="A7" s="20">
        <v>6</v>
      </c>
      <c r="B7" s="1" t="s">
        <v>22</v>
      </c>
      <c r="C7" s="18"/>
      <c r="D7" s="34">
        <v>34000</v>
      </c>
      <c r="E7" s="53">
        <v>33237.9</v>
      </c>
      <c r="F7" s="55">
        <f t="shared" si="0"/>
        <v>0.977585294117647</v>
      </c>
    </row>
    <row r="8" spans="1:6" ht="12.75">
      <c r="A8" s="20">
        <v>7</v>
      </c>
      <c r="B8" s="1" t="s">
        <v>41</v>
      </c>
      <c r="C8" s="2"/>
      <c r="D8" s="34">
        <v>500000</v>
      </c>
      <c r="E8" s="53">
        <v>435042.6</v>
      </c>
      <c r="F8" s="55">
        <f t="shared" si="0"/>
        <v>0.8700852</v>
      </c>
    </row>
    <row r="9" spans="1:6" ht="12.75">
      <c r="A9" s="20">
        <v>8</v>
      </c>
      <c r="B9" s="1" t="s">
        <v>24</v>
      </c>
      <c r="C9" s="2"/>
      <c r="D9" s="34">
        <v>200000</v>
      </c>
      <c r="E9" s="53">
        <v>139689.9</v>
      </c>
      <c r="F9" s="55">
        <f t="shared" si="0"/>
        <v>0.6984495</v>
      </c>
    </row>
    <row r="10" spans="1:6" ht="12.75">
      <c r="A10" s="20">
        <v>9</v>
      </c>
      <c r="B10" s="1" t="s">
        <v>42</v>
      </c>
      <c r="C10" s="2"/>
      <c r="D10" s="34">
        <v>15000</v>
      </c>
      <c r="E10" s="53">
        <v>10704</v>
      </c>
      <c r="F10" s="55">
        <f t="shared" si="0"/>
        <v>0.7136</v>
      </c>
    </row>
    <row r="11" spans="1:6" ht="12.75">
      <c r="A11" s="20">
        <v>10</v>
      </c>
      <c r="B11" s="1" t="s">
        <v>43</v>
      </c>
      <c r="C11" s="2"/>
      <c r="D11" s="34">
        <v>9000</v>
      </c>
      <c r="E11" s="53">
        <v>0</v>
      </c>
      <c r="F11" s="55">
        <f t="shared" si="0"/>
        <v>0</v>
      </c>
    </row>
    <row r="12" spans="1:6" ht="12.75">
      <c r="A12" s="20">
        <v>11</v>
      </c>
      <c r="B12" s="1" t="s">
        <v>44</v>
      </c>
      <c r="C12" s="2"/>
      <c r="D12" s="34">
        <v>30000</v>
      </c>
      <c r="E12" s="53">
        <v>20234</v>
      </c>
      <c r="F12" s="55">
        <f aca="true" t="shared" si="1" ref="F12:F32">E12/D12</f>
        <v>0.6744666666666667</v>
      </c>
    </row>
    <row r="13" spans="1:6" ht="12.75">
      <c r="A13" s="20">
        <v>12</v>
      </c>
      <c r="B13" s="1" t="s">
        <v>25</v>
      </c>
      <c r="C13" s="2"/>
      <c r="D13" s="48">
        <v>223000</v>
      </c>
      <c r="E13" s="53">
        <v>50723.15</v>
      </c>
      <c r="F13" s="55">
        <f t="shared" si="1"/>
        <v>0.22745807174887894</v>
      </c>
    </row>
    <row r="14" spans="1:6" ht="12.75">
      <c r="A14" s="20">
        <v>13</v>
      </c>
      <c r="B14" s="1" t="s">
        <v>26</v>
      </c>
      <c r="C14" s="2"/>
      <c r="D14" s="34">
        <v>500000</v>
      </c>
      <c r="E14" s="53">
        <v>363139.02</v>
      </c>
      <c r="F14" s="55">
        <f t="shared" si="1"/>
        <v>0.7262780400000001</v>
      </c>
    </row>
    <row r="15" spans="1:6" ht="12.75">
      <c r="A15" s="20">
        <v>14</v>
      </c>
      <c r="B15" s="13" t="s">
        <v>45</v>
      </c>
      <c r="C15" s="2"/>
      <c r="D15" s="34">
        <v>564000</v>
      </c>
      <c r="E15" s="53">
        <v>562795</v>
      </c>
      <c r="F15" s="55">
        <f t="shared" si="1"/>
        <v>0.997863475177305</v>
      </c>
    </row>
    <row r="16" spans="1:6" ht="12.75">
      <c r="A16" s="20">
        <v>15</v>
      </c>
      <c r="B16" s="1" t="s">
        <v>46</v>
      </c>
      <c r="C16" s="2"/>
      <c r="D16" s="34">
        <v>128000</v>
      </c>
      <c r="E16" s="53">
        <v>127694</v>
      </c>
      <c r="F16" s="55">
        <f t="shared" si="1"/>
        <v>0.997609375</v>
      </c>
    </row>
    <row r="17" spans="1:6" ht="12.75">
      <c r="A17" s="20">
        <v>16</v>
      </c>
      <c r="B17" s="1" t="s">
        <v>0</v>
      </c>
      <c r="C17" s="14"/>
      <c r="D17" s="34">
        <v>1240000</v>
      </c>
      <c r="E17" s="53">
        <v>1068573.56</v>
      </c>
      <c r="F17" s="55">
        <f t="shared" si="1"/>
        <v>0.861752870967742</v>
      </c>
    </row>
    <row r="18" spans="1:6" ht="12.75">
      <c r="A18" s="20">
        <v>17</v>
      </c>
      <c r="B18" s="1" t="s">
        <v>47</v>
      </c>
      <c r="C18" s="2"/>
      <c r="D18" s="48">
        <v>1200000</v>
      </c>
      <c r="E18" s="53">
        <v>1148589</v>
      </c>
      <c r="F18" s="55">
        <f t="shared" si="1"/>
        <v>0.9571575</v>
      </c>
    </row>
    <row r="19" spans="1:6" ht="12.75">
      <c r="A19" s="20">
        <v>18</v>
      </c>
      <c r="B19" s="1" t="s">
        <v>48</v>
      </c>
      <c r="C19" s="2"/>
      <c r="D19" s="34">
        <v>460000</v>
      </c>
      <c r="E19" s="53">
        <v>459981.47</v>
      </c>
      <c r="F19" s="55">
        <f t="shared" si="1"/>
        <v>0.9999597173913043</v>
      </c>
    </row>
    <row r="20" spans="1:6" ht="12.75">
      <c r="A20" s="20">
        <v>19</v>
      </c>
      <c r="B20" s="1" t="s">
        <v>49</v>
      </c>
      <c r="C20" s="2"/>
      <c r="D20" s="34">
        <v>724000</v>
      </c>
      <c r="E20" s="53">
        <v>723906.22</v>
      </c>
      <c r="F20" s="55">
        <f t="shared" si="1"/>
        <v>0.9998704696132596</v>
      </c>
    </row>
    <row r="21" spans="1:6" ht="12.75">
      <c r="A21" s="20">
        <v>20</v>
      </c>
      <c r="B21" s="1" t="s">
        <v>50</v>
      </c>
      <c r="C21" s="2"/>
      <c r="D21" s="34">
        <v>990000</v>
      </c>
      <c r="E21" s="53">
        <v>930335</v>
      </c>
      <c r="F21" s="55">
        <f t="shared" si="1"/>
        <v>0.9397323232323233</v>
      </c>
    </row>
    <row r="22" spans="1:6" ht="12.75">
      <c r="A22" s="20">
        <v>21</v>
      </c>
      <c r="B22" s="1" t="s">
        <v>51</v>
      </c>
      <c r="C22" s="2"/>
      <c r="D22" s="34">
        <v>2440000</v>
      </c>
      <c r="E22" s="53">
        <v>2438131.78</v>
      </c>
      <c r="F22" s="55">
        <f t="shared" si="1"/>
        <v>0.9992343360655737</v>
      </c>
    </row>
    <row r="23" spans="1:6" ht="12.75">
      <c r="A23" s="20">
        <v>22</v>
      </c>
      <c r="B23" s="1" t="s">
        <v>68</v>
      </c>
      <c r="C23" s="2"/>
      <c r="D23" s="48">
        <v>500000</v>
      </c>
      <c r="E23" s="53">
        <v>337684.25</v>
      </c>
      <c r="F23" s="55">
        <f t="shared" si="1"/>
        <v>0.6753685</v>
      </c>
    </row>
    <row r="24" spans="1:6" ht="12.75">
      <c r="A24" s="20">
        <v>23</v>
      </c>
      <c r="B24" s="1" t="s">
        <v>52</v>
      </c>
      <c r="C24" s="2"/>
      <c r="D24" s="34">
        <v>70000</v>
      </c>
      <c r="E24" s="53">
        <v>62250</v>
      </c>
      <c r="F24" s="55">
        <f t="shared" si="1"/>
        <v>0.8892857142857142</v>
      </c>
    </row>
    <row r="25" spans="1:6" ht="12.75">
      <c r="A25" s="20">
        <v>24</v>
      </c>
      <c r="B25" s="13" t="s">
        <v>53</v>
      </c>
      <c r="C25" s="2"/>
      <c r="D25" s="34">
        <v>60000</v>
      </c>
      <c r="E25" s="53">
        <v>36793</v>
      </c>
      <c r="F25" s="55">
        <f t="shared" si="1"/>
        <v>0.6132166666666666</v>
      </c>
    </row>
    <row r="26" spans="1:6" ht="12.75">
      <c r="A26" s="20">
        <v>25</v>
      </c>
      <c r="B26" s="1" t="s">
        <v>54</v>
      </c>
      <c r="C26" s="2"/>
      <c r="D26" s="34">
        <v>300000</v>
      </c>
      <c r="E26" s="53">
        <v>211315</v>
      </c>
      <c r="F26" s="55">
        <f t="shared" si="1"/>
        <v>0.7043833333333334</v>
      </c>
    </row>
    <row r="27" spans="1:6" ht="12.75">
      <c r="A27" s="20">
        <v>26</v>
      </c>
      <c r="B27" s="1" t="s">
        <v>55</v>
      </c>
      <c r="C27" s="2"/>
      <c r="D27" s="34">
        <v>198080</v>
      </c>
      <c r="E27" s="56">
        <v>197838</v>
      </c>
      <c r="F27" s="55">
        <f t="shared" si="1"/>
        <v>0.9987782714054927</v>
      </c>
    </row>
    <row r="28" spans="1:6" ht="12.75">
      <c r="A28" s="20">
        <v>27</v>
      </c>
      <c r="B28" s="1" t="s">
        <v>56</v>
      </c>
      <c r="C28" s="2"/>
      <c r="D28" s="34">
        <v>30000</v>
      </c>
      <c r="E28" s="56">
        <v>5685</v>
      </c>
      <c r="F28" s="55">
        <f t="shared" si="1"/>
        <v>0.1895</v>
      </c>
    </row>
    <row r="29" spans="1:6" ht="12.75">
      <c r="A29" s="20">
        <v>28</v>
      </c>
      <c r="B29" s="1" t="s">
        <v>57</v>
      </c>
      <c r="C29" s="2"/>
      <c r="D29" s="34">
        <v>676000</v>
      </c>
      <c r="E29" s="56">
        <v>608357.11</v>
      </c>
      <c r="F29" s="55">
        <f t="shared" si="1"/>
        <v>0.8999365532544379</v>
      </c>
    </row>
    <row r="30" spans="1:6" ht="12.75">
      <c r="A30" s="20">
        <v>29</v>
      </c>
      <c r="B30" s="1" t="s">
        <v>58</v>
      </c>
      <c r="C30" s="2"/>
      <c r="D30" s="49">
        <v>180000</v>
      </c>
      <c r="E30" s="56">
        <v>170100</v>
      </c>
      <c r="F30" s="55">
        <f t="shared" si="1"/>
        <v>0.945</v>
      </c>
    </row>
    <row r="31" spans="1:6" ht="12.75">
      <c r="A31" s="20">
        <v>30</v>
      </c>
      <c r="B31" s="15" t="s">
        <v>59</v>
      </c>
      <c r="C31" s="14"/>
      <c r="D31" s="50">
        <v>100000</v>
      </c>
      <c r="E31" s="56">
        <v>31848</v>
      </c>
      <c r="F31" s="55">
        <f t="shared" si="1"/>
        <v>0.31848</v>
      </c>
    </row>
    <row r="32" spans="1:6" ht="12.75">
      <c r="A32" s="20">
        <v>31</v>
      </c>
      <c r="B32" s="13" t="s">
        <v>60</v>
      </c>
      <c r="C32" s="13"/>
      <c r="D32" s="51">
        <v>10000</v>
      </c>
      <c r="E32" s="56">
        <v>6017.8</v>
      </c>
      <c r="F32" s="55">
        <f t="shared" si="1"/>
        <v>0.60178</v>
      </c>
    </row>
    <row r="33" spans="1:6" ht="12.75">
      <c r="A33" s="20">
        <v>32</v>
      </c>
      <c r="B33" s="13" t="s">
        <v>72</v>
      </c>
      <c r="C33" s="13"/>
      <c r="D33" s="51">
        <v>100000</v>
      </c>
      <c r="E33" s="73">
        <v>0</v>
      </c>
      <c r="F33" s="55"/>
    </row>
    <row r="34" spans="1:6" ht="12.75">
      <c r="A34" s="20">
        <v>33</v>
      </c>
      <c r="B34" s="13" t="s">
        <v>1</v>
      </c>
      <c r="C34" s="13"/>
      <c r="D34" s="52">
        <v>100000</v>
      </c>
      <c r="E34" s="56">
        <v>76799</v>
      </c>
      <c r="F34" s="55">
        <f>E34/D34</f>
        <v>0.76799</v>
      </c>
    </row>
    <row r="35" spans="1:6" ht="12.75">
      <c r="A35" s="20">
        <v>34</v>
      </c>
      <c r="B35" s="13" t="s">
        <v>35</v>
      </c>
      <c r="C35" s="13"/>
      <c r="D35" s="52">
        <v>10000</v>
      </c>
      <c r="E35" s="56">
        <v>2824</v>
      </c>
      <c r="F35" s="55">
        <f>E35/D35</f>
        <v>0.2824</v>
      </c>
    </row>
    <row r="36" spans="1:6" ht="12.75">
      <c r="A36" s="20">
        <v>35</v>
      </c>
      <c r="B36" s="13" t="s">
        <v>61</v>
      </c>
      <c r="C36" s="13"/>
      <c r="D36" s="52">
        <v>10000</v>
      </c>
      <c r="E36" s="56">
        <v>0</v>
      </c>
      <c r="F36" s="55"/>
    </row>
    <row r="37" spans="1:6" ht="12.75">
      <c r="A37" s="20">
        <v>36</v>
      </c>
      <c r="B37" s="13" t="s">
        <v>76</v>
      </c>
      <c r="C37" s="13"/>
      <c r="D37" s="52">
        <v>2500000</v>
      </c>
      <c r="E37" s="56">
        <v>2491529.36</v>
      </c>
      <c r="F37" s="55">
        <f aca="true" t="shared" si="2" ref="F37:F43">E37/D37</f>
        <v>0.996611744</v>
      </c>
    </row>
    <row r="38" spans="1:6" ht="12.75">
      <c r="A38" s="20">
        <v>37</v>
      </c>
      <c r="B38" s="13" t="s">
        <v>69</v>
      </c>
      <c r="C38" s="13"/>
      <c r="D38" s="52">
        <v>120000</v>
      </c>
      <c r="E38" s="56">
        <v>117443</v>
      </c>
      <c r="F38" s="55">
        <f t="shared" si="2"/>
        <v>0.9786916666666666</v>
      </c>
    </row>
    <row r="39" spans="1:6" ht="12.75">
      <c r="A39" s="20">
        <v>38</v>
      </c>
      <c r="B39" s="13" t="s">
        <v>67</v>
      </c>
      <c r="C39" s="13"/>
      <c r="D39" s="52">
        <v>80000</v>
      </c>
      <c r="E39" s="56">
        <v>85650</v>
      </c>
      <c r="F39" s="55">
        <f t="shared" si="2"/>
        <v>1.070625</v>
      </c>
    </row>
    <row r="40" spans="1:6" ht="12.75">
      <c r="A40" s="20">
        <v>39</v>
      </c>
      <c r="B40" s="13" t="s">
        <v>112</v>
      </c>
      <c r="C40" s="13"/>
      <c r="D40" s="52">
        <v>90000</v>
      </c>
      <c r="E40" s="56">
        <v>89385.5</v>
      </c>
      <c r="F40" s="55">
        <f t="shared" si="2"/>
        <v>0.9931722222222222</v>
      </c>
    </row>
    <row r="41" spans="1:6" ht="12.75">
      <c r="A41" s="28">
        <v>40</v>
      </c>
      <c r="B41" s="16" t="s">
        <v>99</v>
      </c>
      <c r="C41" s="2"/>
      <c r="D41" s="30">
        <v>1000000</v>
      </c>
      <c r="E41" s="56">
        <v>839324.63</v>
      </c>
      <c r="F41" s="55">
        <f t="shared" si="2"/>
        <v>0.83932463</v>
      </c>
    </row>
    <row r="42" spans="1:6" ht="12.75">
      <c r="A42" s="28">
        <v>41</v>
      </c>
      <c r="B42" s="16" t="s">
        <v>113</v>
      </c>
      <c r="C42" s="2"/>
      <c r="D42" s="30">
        <v>23000</v>
      </c>
      <c r="E42" s="56">
        <v>22384.48</v>
      </c>
      <c r="F42" s="55">
        <f t="shared" si="2"/>
        <v>0.9732382608695652</v>
      </c>
    </row>
    <row r="43" spans="1:6" ht="12.75">
      <c r="A43" s="20">
        <v>42</v>
      </c>
      <c r="B43" s="13" t="s">
        <v>122</v>
      </c>
      <c r="C43" s="13"/>
      <c r="D43" s="52">
        <v>9000</v>
      </c>
      <c r="E43" s="56">
        <v>2176</v>
      </c>
      <c r="F43" s="55">
        <f t="shared" si="2"/>
        <v>0.24177777777777779</v>
      </c>
    </row>
    <row r="44" spans="1:6" ht="12.75">
      <c r="A44" s="20">
        <v>43</v>
      </c>
      <c r="B44" s="13" t="s">
        <v>123</v>
      </c>
      <c r="C44" s="13"/>
      <c r="D44" s="52">
        <v>55000</v>
      </c>
      <c r="E44" s="56">
        <v>54050</v>
      </c>
      <c r="F44" s="55">
        <f>E44/D44</f>
        <v>0.9827272727272728</v>
      </c>
    </row>
    <row r="45" spans="1:6" ht="12.75">
      <c r="A45" s="20">
        <v>44</v>
      </c>
      <c r="B45" s="13" t="s">
        <v>124</v>
      </c>
      <c r="C45" s="13"/>
      <c r="D45" s="52">
        <v>440000</v>
      </c>
      <c r="E45" s="56">
        <v>439700</v>
      </c>
      <c r="F45" s="55">
        <f>E45/D45</f>
        <v>0.9993181818181818</v>
      </c>
    </row>
    <row r="46" spans="1:6" ht="12.75">
      <c r="A46" s="20">
        <v>45</v>
      </c>
      <c r="B46" s="13" t="s">
        <v>125</v>
      </c>
      <c r="C46" s="13"/>
      <c r="D46" s="52">
        <v>85000</v>
      </c>
      <c r="E46" s="56">
        <v>81897.6</v>
      </c>
      <c r="F46" s="55">
        <f>E46/D46</f>
        <v>0.9635011764705883</v>
      </c>
    </row>
    <row r="47" spans="1:6" ht="12.75">
      <c r="A47" s="20">
        <v>46</v>
      </c>
      <c r="B47" s="13" t="s">
        <v>127</v>
      </c>
      <c r="C47" s="13"/>
      <c r="D47" s="52">
        <v>400000</v>
      </c>
      <c r="E47" s="56">
        <v>397252</v>
      </c>
      <c r="F47" s="55">
        <f>E47/D47</f>
        <v>0.99313</v>
      </c>
    </row>
    <row r="48" spans="1:6" ht="12.75">
      <c r="A48" s="20">
        <v>47</v>
      </c>
      <c r="B48" s="16" t="s">
        <v>114</v>
      </c>
      <c r="C48" s="2"/>
      <c r="D48" s="30"/>
      <c r="E48" s="56">
        <v>74820</v>
      </c>
      <c r="F48" s="55"/>
    </row>
    <row r="49" spans="1:6" ht="12.75">
      <c r="A49" s="20">
        <v>48</v>
      </c>
      <c r="B49" s="16" t="s">
        <v>114</v>
      </c>
      <c r="C49" s="2"/>
      <c r="D49" s="35"/>
      <c r="E49" s="56">
        <v>17500.28</v>
      </c>
      <c r="F49" s="55"/>
    </row>
    <row r="50" spans="1:6" ht="12.75">
      <c r="A50" s="20">
        <v>49</v>
      </c>
      <c r="B50" s="16" t="s">
        <v>134</v>
      </c>
      <c r="C50" s="2"/>
      <c r="D50" s="35">
        <v>635000</v>
      </c>
      <c r="E50" s="56">
        <v>531866.11</v>
      </c>
      <c r="F50" s="55">
        <f aca="true" t="shared" si="3" ref="F50:F57">E50/D50</f>
        <v>0.8375844251968504</v>
      </c>
    </row>
    <row r="51" spans="1:6" ht="12.75">
      <c r="A51" s="20">
        <v>50</v>
      </c>
      <c r="B51" s="16" t="s">
        <v>137</v>
      </c>
      <c r="C51" s="2"/>
      <c r="D51" s="35">
        <v>60000</v>
      </c>
      <c r="E51" s="56">
        <v>34001.25</v>
      </c>
      <c r="F51" s="55">
        <f t="shared" si="3"/>
        <v>0.5666875</v>
      </c>
    </row>
    <row r="52" spans="1:6" ht="12.75">
      <c r="A52" s="20">
        <v>51</v>
      </c>
      <c r="B52" s="16" t="s">
        <v>156</v>
      </c>
      <c r="C52" s="2"/>
      <c r="D52" s="35">
        <v>560000</v>
      </c>
      <c r="E52" s="56">
        <v>470312.97</v>
      </c>
      <c r="F52" s="55">
        <f t="shared" si="3"/>
        <v>0.8398445892857143</v>
      </c>
    </row>
    <row r="53" spans="1:6" ht="12.75">
      <c r="A53" s="20">
        <v>52</v>
      </c>
      <c r="B53" s="16" t="s">
        <v>157</v>
      </c>
      <c r="C53" s="2"/>
      <c r="D53" s="35">
        <v>684000</v>
      </c>
      <c r="E53" s="56">
        <v>683650.67</v>
      </c>
      <c r="F53" s="55">
        <f t="shared" si="3"/>
        <v>0.9994892836257311</v>
      </c>
    </row>
    <row r="54" spans="1:6" ht="12.75">
      <c r="A54" s="20">
        <v>53</v>
      </c>
      <c r="B54" s="16" t="s">
        <v>158</v>
      </c>
      <c r="C54" s="2"/>
      <c r="D54" s="35">
        <v>58000</v>
      </c>
      <c r="E54" s="56">
        <v>51756.98</v>
      </c>
      <c r="F54" s="55">
        <f t="shared" si="3"/>
        <v>0.8923617241379311</v>
      </c>
    </row>
    <row r="55" spans="1:6" ht="12.75">
      <c r="A55" s="20">
        <v>54</v>
      </c>
      <c r="B55" s="16" t="s">
        <v>153</v>
      </c>
      <c r="C55" s="2"/>
      <c r="D55" s="35">
        <v>530000</v>
      </c>
      <c r="E55" s="56">
        <v>529247.84</v>
      </c>
      <c r="F55" s="55">
        <f t="shared" si="3"/>
        <v>0.9985808301886792</v>
      </c>
    </row>
    <row r="56" spans="1:6" ht="12.75">
      <c r="A56" s="20">
        <v>55</v>
      </c>
      <c r="B56" s="16" t="s">
        <v>175</v>
      </c>
      <c r="C56" s="2"/>
      <c r="D56" s="35">
        <v>5000</v>
      </c>
      <c r="E56" s="56">
        <v>1710</v>
      </c>
      <c r="F56" s="55">
        <f t="shared" si="3"/>
        <v>0.342</v>
      </c>
    </row>
    <row r="57" spans="1:6" ht="12.75">
      <c r="A57" s="20">
        <v>56</v>
      </c>
      <c r="B57" s="1" t="s">
        <v>161</v>
      </c>
      <c r="C57" s="2"/>
      <c r="D57" s="34">
        <v>170000</v>
      </c>
      <c r="E57" s="53">
        <v>170000</v>
      </c>
      <c r="F57" s="55">
        <f t="shared" si="3"/>
        <v>1</v>
      </c>
    </row>
    <row r="58" spans="1:6" ht="12.75">
      <c r="A58" s="20">
        <v>57</v>
      </c>
      <c r="B58" s="1" t="s">
        <v>168</v>
      </c>
      <c r="C58" s="2"/>
      <c r="D58" s="34">
        <v>25500</v>
      </c>
      <c r="E58" s="53">
        <v>25406</v>
      </c>
      <c r="F58" s="55">
        <f>E58/D58</f>
        <v>0.996313725490196</v>
      </c>
    </row>
    <row r="59" spans="1:6" ht="15">
      <c r="A59" s="20">
        <v>58</v>
      </c>
      <c r="B59" s="4" t="s">
        <v>115</v>
      </c>
      <c r="C59" s="3"/>
      <c r="D59" s="72">
        <f>SUM(D2:D58)</f>
        <v>23200580</v>
      </c>
      <c r="E59" s="56">
        <f>SUM(E2:E58)</f>
        <v>21539239.530000005</v>
      </c>
      <c r="F59" s="54">
        <f aca="true" t="shared" si="4" ref="F59:F66">E59/D59</f>
        <v>0.9283922871755794</v>
      </c>
    </row>
    <row r="60" spans="1:6" ht="15">
      <c r="A60" s="20"/>
      <c r="B60" s="4"/>
      <c r="C60" s="3"/>
      <c r="D60" s="72"/>
      <c r="E60" s="56"/>
      <c r="F60" s="54"/>
    </row>
    <row r="61" spans="1:6" ht="12.75">
      <c r="A61" s="20">
        <v>59</v>
      </c>
      <c r="B61" s="13" t="s">
        <v>78</v>
      </c>
      <c r="C61" s="21"/>
      <c r="D61" s="50">
        <v>1322000</v>
      </c>
      <c r="E61" s="73">
        <v>1321266</v>
      </c>
      <c r="F61" s="55">
        <f t="shared" si="4"/>
        <v>0.9994447806354009</v>
      </c>
    </row>
    <row r="62" spans="1:6" s="17" customFormat="1" ht="12.75">
      <c r="A62" s="20">
        <v>60</v>
      </c>
      <c r="B62" s="16" t="s">
        <v>62</v>
      </c>
      <c r="C62" s="4"/>
      <c r="D62" s="34">
        <v>617000</v>
      </c>
      <c r="E62" s="73">
        <v>610215</v>
      </c>
      <c r="F62" s="55">
        <f t="shared" si="4"/>
        <v>0.9890032414910859</v>
      </c>
    </row>
    <row r="63" spans="1:6" s="17" customFormat="1" ht="12.75">
      <c r="A63" s="20">
        <v>61</v>
      </c>
      <c r="B63" s="16" t="s">
        <v>63</v>
      </c>
      <c r="C63" s="4"/>
      <c r="D63" s="34">
        <v>639000</v>
      </c>
      <c r="E63" s="73">
        <v>702918.89</v>
      </c>
      <c r="F63" s="55">
        <f t="shared" si="4"/>
        <v>1.1000295618153364</v>
      </c>
    </row>
    <row r="64" spans="1:6" ht="15">
      <c r="A64" s="20">
        <v>62</v>
      </c>
      <c r="B64" s="57" t="s">
        <v>129</v>
      </c>
      <c r="C64" s="3"/>
      <c r="D64" s="72">
        <f>SUM(D61:D63)</f>
        <v>2578000</v>
      </c>
      <c r="E64" s="56">
        <f>SUM(E61:E63)</f>
        <v>2634399.89</v>
      </c>
      <c r="F64" s="54">
        <f t="shared" si="4"/>
        <v>1.0218773816912337</v>
      </c>
    </row>
    <row r="65" spans="1:6" ht="15">
      <c r="A65" s="96"/>
      <c r="B65" s="92"/>
      <c r="C65" s="3"/>
      <c r="D65" s="72"/>
      <c r="E65" s="56"/>
      <c r="F65" s="54"/>
    </row>
    <row r="66" spans="1:6" ht="13.5" thickBot="1">
      <c r="A66" s="93">
        <v>63</v>
      </c>
      <c r="B66" s="94" t="s">
        <v>116</v>
      </c>
      <c r="C66" s="2"/>
      <c r="D66" s="58">
        <f>D59+D64</f>
        <v>25778580</v>
      </c>
      <c r="E66" s="56">
        <f>E59+E64</f>
        <v>24173639.420000006</v>
      </c>
      <c r="F66" s="54">
        <f t="shared" si="4"/>
        <v>0.9377413115850448</v>
      </c>
    </row>
    <row r="67" spans="1:2" ht="12.75">
      <c r="A67" s="95"/>
      <c r="B67" s="39"/>
    </row>
    <row r="68" spans="1:2" ht="12.75">
      <c r="A68" s="95"/>
      <c r="B68" s="39"/>
    </row>
    <row r="69" spans="1:6" ht="12.75">
      <c r="A69" t="s">
        <v>196</v>
      </c>
      <c r="C69" s="11"/>
      <c r="D69" s="25"/>
      <c r="E69" s="26"/>
      <c r="F69"/>
    </row>
    <row r="70" spans="3:6" ht="12.75">
      <c r="C70" s="11"/>
      <c r="D70" s="25"/>
      <c r="E70" s="26"/>
      <c r="F70"/>
    </row>
    <row r="71" spans="1:6" ht="12.75">
      <c r="A71" t="s">
        <v>197</v>
      </c>
      <c r="C71" s="11"/>
      <c r="D71" s="25"/>
      <c r="E71" s="26"/>
      <c r="F71"/>
    </row>
    <row r="72" spans="1:6" ht="12.75">
      <c r="A72" t="s">
        <v>198</v>
      </c>
      <c r="C72" s="11"/>
      <c r="D72" s="25"/>
      <c r="E72" s="26"/>
      <c r="F72"/>
    </row>
    <row r="73" spans="1:6" ht="12.75">
      <c r="A73" t="s">
        <v>199</v>
      </c>
      <c r="C73" s="11"/>
      <c r="D73" s="25"/>
      <c r="E73" s="26"/>
      <c r="F73"/>
    </row>
    <row r="74" spans="1:6" ht="12.75">
      <c r="A74" t="s">
        <v>194</v>
      </c>
      <c r="C74" s="11"/>
      <c r="D74" s="25"/>
      <c r="E74" s="26"/>
      <c r="F74"/>
    </row>
    <row r="75" spans="1:6" ht="12.75">
      <c r="A75" t="s">
        <v>195</v>
      </c>
      <c r="C75" s="11"/>
      <c r="D75" s="25"/>
      <c r="E75" s="26"/>
      <c r="F75"/>
    </row>
    <row r="76" spans="3:6" ht="12.75">
      <c r="C76" s="11"/>
      <c r="D76" s="25"/>
      <c r="E76" s="26"/>
      <c r="F76"/>
    </row>
    <row r="77" spans="1:6" ht="12.75">
      <c r="A77" t="s">
        <v>200</v>
      </c>
      <c r="C77" s="11"/>
      <c r="D77" s="25"/>
      <c r="E77" s="26"/>
      <c r="F77"/>
    </row>
    <row r="78" spans="3:6" ht="12.75">
      <c r="C78" s="11"/>
      <c r="D78" s="25"/>
      <c r="E78" s="26"/>
      <c r="F7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1.140625" style="0" customWidth="1"/>
    <col min="2" max="2" width="21.421875" style="0" customWidth="1"/>
  </cols>
  <sheetData>
    <row r="1" spans="1:2" ht="12.75">
      <c r="A1" s="24" t="s">
        <v>201</v>
      </c>
      <c r="B1" s="24"/>
    </row>
    <row r="3" ht="13.5" thickBot="1"/>
    <row r="4" spans="1:2" ht="13.5" thickBot="1">
      <c r="A4" s="101" t="s">
        <v>177</v>
      </c>
      <c r="B4" s="102" t="s">
        <v>178</v>
      </c>
    </row>
    <row r="5" spans="1:2" ht="12.75">
      <c r="A5" s="103" t="s">
        <v>179</v>
      </c>
      <c r="B5" s="104">
        <v>23363787</v>
      </c>
    </row>
    <row r="6" spans="1:2" ht="12.75">
      <c r="A6" s="86" t="s">
        <v>180</v>
      </c>
      <c r="B6" s="105">
        <v>23248676</v>
      </c>
    </row>
    <row r="7" spans="1:2" ht="12.75">
      <c r="A7" s="86" t="s">
        <v>181</v>
      </c>
      <c r="B7" s="105">
        <v>115111</v>
      </c>
    </row>
    <row r="8" spans="1:2" ht="12.75">
      <c r="A8" s="2"/>
      <c r="B8" s="2" t="s">
        <v>182</v>
      </c>
    </row>
    <row r="9" spans="1:2" ht="12.75">
      <c r="A9" s="86" t="s">
        <v>183</v>
      </c>
      <c r="B9" s="2" t="s">
        <v>182</v>
      </c>
    </row>
    <row r="10" spans="1:2" ht="12.75">
      <c r="A10" s="2" t="s">
        <v>202</v>
      </c>
      <c r="B10" s="105">
        <v>131918</v>
      </c>
    </row>
    <row r="11" spans="1:2" ht="12.75">
      <c r="A11" s="19" t="s">
        <v>184</v>
      </c>
      <c r="B11" s="105">
        <v>0</v>
      </c>
    </row>
    <row r="12" spans="1:2" ht="12.75">
      <c r="A12" s="19" t="s">
        <v>203</v>
      </c>
      <c r="B12" s="105">
        <v>1989</v>
      </c>
    </row>
    <row r="13" spans="1:2" ht="12.75">
      <c r="A13" s="19" t="s">
        <v>204</v>
      </c>
      <c r="B13" s="105">
        <v>133907</v>
      </c>
    </row>
    <row r="14" spans="1:2" ht="12.75">
      <c r="A14" s="2"/>
      <c r="B14" s="2" t="s">
        <v>182</v>
      </c>
    </row>
    <row r="15" spans="1:2" ht="12.75">
      <c r="A15" s="86" t="s">
        <v>185</v>
      </c>
      <c r="B15" s="2" t="s">
        <v>182</v>
      </c>
    </row>
    <row r="16" spans="1:2" ht="12.75">
      <c r="A16" s="19" t="s">
        <v>202</v>
      </c>
      <c r="B16" s="106">
        <v>237269</v>
      </c>
    </row>
    <row r="17" spans="1:2" ht="12.75">
      <c r="A17" s="19" t="s">
        <v>205</v>
      </c>
      <c r="B17" s="106">
        <v>173499</v>
      </c>
    </row>
    <row r="18" spans="1:2" ht="12.75">
      <c r="A18" s="19" t="s">
        <v>206</v>
      </c>
      <c r="B18" s="106">
        <v>-350000</v>
      </c>
    </row>
    <row r="19" spans="1:2" ht="12.75">
      <c r="A19" s="19" t="s">
        <v>186</v>
      </c>
      <c r="B19" s="106">
        <v>0</v>
      </c>
    </row>
    <row r="20" spans="1:2" ht="12.75">
      <c r="A20" s="19" t="s">
        <v>207</v>
      </c>
      <c r="B20" s="106">
        <v>60768</v>
      </c>
    </row>
    <row r="21" spans="1:2" ht="12.75">
      <c r="A21" s="2"/>
      <c r="B21" s="2" t="s">
        <v>182</v>
      </c>
    </row>
    <row r="22" spans="1:2" ht="12.75">
      <c r="A22" s="86" t="s">
        <v>187</v>
      </c>
      <c r="B22" s="2" t="s">
        <v>182</v>
      </c>
    </row>
    <row r="23" spans="1:2" ht="12.75">
      <c r="A23" s="19" t="s">
        <v>208</v>
      </c>
      <c r="B23" s="106">
        <v>4</v>
      </c>
    </row>
    <row r="24" spans="1:2" ht="12.75">
      <c r="A24" s="19" t="s">
        <v>209</v>
      </c>
      <c r="B24" s="2">
        <v>0</v>
      </c>
    </row>
    <row r="25" spans="1:2" ht="12.75">
      <c r="A25" s="19" t="s">
        <v>207</v>
      </c>
      <c r="B25" s="106">
        <v>4</v>
      </c>
    </row>
    <row r="26" spans="1:2" ht="12.75">
      <c r="A26" s="2"/>
      <c r="B26" s="2" t="s">
        <v>182</v>
      </c>
    </row>
    <row r="27" spans="1:2" ht="12.75">
      <c r="A27" s="86" t="s">
        <v>188</v>
      </c>
      <c r="B27" s="19" t="s">
        <v>182</v>
      </c>
    </row>
    <row r="28" spans="1:2" ht="12.75">
      <c r="A28" s="2" t="s">
        <v>189</v>
      </c>
      <c r="B28" s="2">
        <v>0</v>
      </c>
    </row>
    <row r="29" spans="1:2" ht="12.75">
      <c r="A29" s="2" t="s">
        <v>190</v>
      </c>
      <c r="B29" s="106">
        <v>115111</v>
      </c>
    </row>
    <row r="31" ht="12.75">
      <c r="A31" t="s">
        <v>191</v>
      </c>
    </row>
    <row r="32" ht="12.75">
      <c r="A32" t="s">
        <v>192</v>
      </c>
    </row>
    <row r="33" ht="12.75">
      <c r="A33" t="s">
        <v>193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